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SAŽETAK" sheetId="1" state="visible" r:id="rId2"/>
    <sheet name="OPĆI DIO" sheetId="2" state="visible" r:id="rId3"/>
    <sheet name="POSEBNI DIO" sheetId="3" state="visible" r:id="rId4"/>
  </sheets>
  <definedNames>
    <definedName function="false" hidden="false" localSheetId="1" name="_xlnm.Print_Area" vbProcedure="false">'OPĆI DIO'!$B$1:$G$86</definedName>
    <definedName function="false" hidden="false" localSheetId="1" name="_xlnm.Print_Titles" vbProcedure="false">'OPĆI DIO'!$25:$25</definedName>
    <definedName function="false" hidden="false" localSheetId="0" name="_xlnm.Print_Area" vbProcedure="false">SAŽETAK!$B$1:$I$30</definedName>
    <definedName function="false" hidden="false" localSheetId="1" name="_xlnm.Print_Titles" vbProcedure="false">'OPĆI DIO'!$25:$25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<sst xmlns="http://schemas.openxmlformats.org/spreadsheetml/2006/main" count="227" uniqueCount="115">
  <si>
    <t xml:space="preserve">IZMJENE FINANCIJSKOG PLANA GRADSKE KNJIŽNICE SAMOBOR ZA 2020. GODINU</t>
  </si>
  <si>
    <t xml:space="preserve">A. RAČUN PRIHODA I RASHODA</t>
  </si>
  <si>
    <t xml:space="preserve">Plan 
2020.</t>
  </si>
  <si>
    <t xml:space="preserve">I. Izmjene
2020.</t>
  </si>
  <si>
    <t xml:space="preserve">Novi plan 
 2020.</t>
  </si>
  <si>
    <t xml:space="preserve">PRIHODI UKUPNO</t>
  </si>
  <si>
    <t xml:space="preserve">PRIHODI POSLOVANJA</t>
  </si>
  <si>
    <t xml:space="preserve">PRIHODI OD PRODAJE NEFINANCIJSKE IMOVINE</t>
  </si>
  <si>
    <t xml:space="preserve">RASHODI UKUPNO</t>
  </si>
  <si>
    <t xml:space="preserve">RASHODI  POSLOVANJA</t>
  </si>
  <si>
    <t xml:space="preserve">RASHODI ZA NABAVU NEFINANCIJSKE IMOVINE</t>
  </si>
  <si>
    <t xml:space="preserve">RAZLIKA - VIŠAK / MANJAK</t>
  </si>
  <si>
    <t xml:space="preserve">B. RAČUN ZADUŽIVANJA/FINANCIRANJA</t>
  </si>
  <si>
    <t xml:space="preserve">PRIMICI OD FINANCIJSKE IMOVINE I ZADUŽIVANJA</t>
  </si>
  <si>
    <t xml:space="preserve">IZDACI ZA FINANCIJSKU IMOVINU I OTPLATE ZAJMOVA</t>
  </si>
  <si>
    <t xml:space="preserve">NETO FINANCIRANJE</t>
  </si>
  <si>
    <t xml:space="preserve">C. RASPOLOŽIVA SREDSTVA IZ PRETHODNIH GODINA (VIŠAK PRIHODA)</t>
  </si>
  <si>
    <t xml:space="preserve">UKUPAN DONOS VIŠKA/MANJKA IZ PRETHODNE(IH) GODINA</t>
  </si>
  <si>
    <t xml:space="preserve">VIŠAK/MANJAK IZ PRETHODNE(IH) GODINE KOJI ĆE SE POKRITI/RASPOREDITI</t>
  </si>
  <si>
    <t xml:space="preserve">D. UKUPNO PRORAČUN (A.+B.+C.)</t>
  </si>
  <si>
    <t xml:space="preserve">Proračun
2020.</t>
  </si>
  <si>
    <t xml:space="preserve">Izmjena</t>
  </si>
  <si>
    <t xml:space="preserve">Novi plan 
2020. </t>
  </si>
  <si>
    <t xml:space="preserve">UKUPNO PRIHODI I PRIMICI </t>
  </si>
  <si>
    <t xml:space="preserve">UKUPNO RASHODI I IZDACI </t>
  </si>
  <si>
    <t xml:space="preserve">VIŠAK / MANJAK + NETO FINANCIRANJE</t>
  </si>
  <si>
    <t xml:space="preserve">Napomena: Redak UKUPAN DONOS VIŠKA/MANJKA IZ PRETHODNE(IH) GODINA služi kao informacija i ne uzima se u obzir kod uravnoteženja proračuna, već se proračun uravnotežuje retkom VIŠAK/MANJAK IZ PRETHODNE(IH) GODINE KOJI ĆE SE POKRITI/RASPOREDITI.</t>
  </si>
  <si>
    <t xml:space="preserve">GRADSKA KNJIŽNICA SAMOBOR</t>
  </si>
  <si>
    <t xml:space="preserve">Plan proračuna i I.izmjene za 2020.g.</t>
  </si>
  <si>
    <t xml:space="preserve">IZVOR</t>
  </si>
  <si>
    <t xml:space="preserve">Plan 2020</t>
  </si>
  <si>
    <t xml:space="preserve">I izmjene</t>
  </si>
  <si>
    <t xml:space="preserve">Novi plan 2020</t>
  </si>
  <si>
    <t xml:space="preserve">PRIHODI / PRIMICI</t>
  </si>
  <si>
    <t xml:space="preserve">GRAD SAMOBOR-  OPĆI PRIHODI I  PRIMICI</t>
  </si>
  <si>
    <t xml:space="preserve">GRADSKA KNJIŽNICA- VLASTITI PRIHODI    </t>
  </si>
  <si>
    <t xml:space="preserve">GRADSKA KNJIŽNICA - PRIHODI OD POMOĆI             </t>
  </si>
  <si>
    <t xml:space="preserve">GRADSKA KNJIŽNICA-PRIHODI OD DONACIJA             </t>
  </si>
  <si>
    <t xml:space="preserve">RASHODI / IZDACI</t>
  </si>
  <si>
    <t xml:space="preserve">VIŠAK / MANJAK</t>
  </si>
  <si>
    <t xml:space="preserve">RAČUN</t>
  </si>
  <si>
    <t xml:space="preserve">POZICIJA</t>
  </si>
  <si>
    <t xml:space="preserve">OPIS POZICIJE</t>
  </si>
  <si>
    <t xml:space="preserve">PRIHOD</t>
  </si>
  <si>
    <t xml:space="preserve">PRORAČUNSKI KORISNIK-GRADSKA KNJIŽNICA</t>
  </si>
  <si>
    <t xml:space="preserve">GKS - tekuće pomoći</t>
  </si>
  <si>
    <t xml:space="preserve"> </t>
  </si>
  <si>
    <t xml:space="preserve">GKS - prihodi od kamata</t>
  </si>
  <si>
    <t xml:space="preserve">GKS - prihodi od prodaje knjiga i pruženih usluga</t>
  </si>
  <si>
    <t xml:space="preserve">GKS - nagrade</t>
  </si>
  <si>
    <t xml:space="preserve">Prihodi iz nadležnog proračuna za financiranje rashoda poslovanja</t>
  </si>
  <si>
    <t xml:space="preserve">Prihodi iz nadležnog proračuna za financiranje rashoda poslovanja i za nabavu nefinancijske imovine</t>
  </si>
  <si>
    <t xml:space="preserve">RASHOD</t>
  </si>
  <si>
    <t xml:space="preserve">GKS - Rashodi za zaposlene</t>
  </si>
  <si>
    <t xml:space="preserve">GKS - Plaće (Bruto)</t>
  </si>
  <si>
    <t xml:space="preserve">GKS - Ostali rashodi za zaposlene</t>
  </si>
  <si>
    <t xml:space="preserve">GKS - Doprinosi na plaće</t>
  </si>
  <si>
    <t xml:space="preserve">GKS - Materijalni rashodi</t>
  </si>
  <si>
    <t xml:space="preserve">GKS - Naknade troškova zaposlenima</t>
  </si>
  <si>
    <t xml:space="preserve">GKS - Rashodi za materijal i energiju</t>
  </si>
  <si>
    <t xml:space="preserve">GKS - Rashodi za usluge</t>
  </si>
  <si>
    <t xml:space="preserve">GKS - Ostali nespomenuti rashodi poslovanja</t>
  </si>
  <si>
    <t xml:space="preserve">GKS - Financijski rashodi</t>
  </si>
  <si>
    <t xml:space="preserve">GKS - Ostali financijski rashodi</t>
  </si>
  <si>
    <t xml:space="preserve">GKS - Rashodi za nabavu proizvedene dugotrajne imovine</t>
  </si>
  <si>
    <t xml:space="preserve">GKS - Postrojenja i oprema</t>
  </si>
  <si>
    <t xml:space="preserve">GKS - Knjige, umjetnička djela i ostale izložbene vrijednosti</t>
  </si>
  <si>
    <t xml:space="preserve">POSEBNI DIO</t>
  </si>
  <si>
    <t xml:space="preserve">PLAN</t>
  </si>
  <si>
    <t xml:space="preserve">I. IZMJENE</t>
  </si>
  <si>
    <t xml:space="preserve">NOVI PLAN</t>
  </si>
  <si>
    <t xml:space="preserve">BROJ KONTA</t>
  </si>
  <si>
    <t xml:space="preserve">VRSTA PRIHODA / PRIMITAKA</t>
  </si>
  <si>
    <t xml:space="preserve">UKUPNO RASHODI / IZDACI	</t>
  </si>
  <si>
    <t xml:space="preserve">Korisnik 001 GRADSKA KNJIŽNICA</t>
  </si>
  <si>
    <t xml:space="preserve">Razdjel 004 UPRAVNI ODJEL ZA DRUŠTVENE DJELATNOSTI</t>
  </si>
  <si>
    <t xml:space="preserve">Glava 00420 KULTURA</t>
  </si>
  <si>
    <t xml:space="preserve">26320 Gradska knjižnica Samobor</t>
  </si>
  <si>
    <t xml:space="preserve">Program 4040 JAVNE POTREBE U KULTURI</t>
  </si>
  <si>
    <t xml:space="preserve">Aktivnost A404001 Redovna djelatnost</t>
  </si>
  <si>
    <t xml:space="preserve">FUNKCIJSKA KLASIFIKACIJA 0820 Službe kulture</t>
  </si>
  <si>
    <t xml:space="preserve">GRAD SAMOBOR-  Opći prihodi i  primici</t>
  </si>
  <si>
    <t xml:space="preserve">31</t>
  </si>
  <si>
    <t xml:space="preserve">Rashodi za zaposlene</t>
  </si>
  <si>
    <t xml:space="preserve">311</t>
  </si>
  <si>
    <t xml:space="preserve">Plaće (Bruto)</t>
  </si>
  <si>
    <t xml:space="preserve">312</t>
  </si>
  <si>
    <t xml:space="preserve">Ostali rashodi za zaposlene</t>
  </si>
  <si>
    <t xml:space="preserve">313</t>
  </si>
  <si>
    <t xml:space="preserve">Doprinosi na plaće</t>
  </si>
  <si>
    <t xml:space="preserve">32</t>
  </si>
  <si>
    <t xml:space="preserve">Materijalni rashodi</t>
  </si>
  <si>
    <t xml:space="preserve">321</t>
  </si>
  <si>
    <t xml:space="preserve">Naknade troškova zaposlenima</t>
  </si>
  <si>
    <t xml:space="preserve">322</t>
  </si>
  <si>
    <t xml:space="preserve">Rashodi za materijal i energiju</t>
  </si>
  <si>
    <t xml:space="preserve">323</t>
  </si>
  <si>
    <t xml:space="preserve">Rashodi za usluge</t>
  </si>
  <si>
    <t xml:space="preserve">329</t>
  </si>
  <si>
    <t xml:space="preserve">Ostali nespomenuti rashodi poslovanja</t>
  </si>
  <si>
    <t xml:space="preserve">GRADSKA KNJIŽNICA- VLASTITI PRIHODI</t>
  </si>
  <si>
    <t xml:space="preserve">34</t>
  </si>
  <si>
    <t xml:space="preserve">Financijski rashodi</t>
  </si>
  <si>
    <t xml:space="preserve">343</t>
  </si>
  <si>
    <t xml:space="preserve">Ostali financijski rashodi</t>
  </si>
  <si>
    <t xml:space="preserve">42</t>
  </si>
  <si>
    <t xml:space="preserve">Rashodi za nabavu proizvedene dugotrajne imovine</t>
  </si>
  <si>
    <t xml:space="preserve">422</t>
  </si>
  <si>
    <t xml:space="preserve">Postrojenja i oprema</t>
  </si>
  <si>
    <t xml:space="preserve">Aktivnost A404005 Ostali posebni programi</t>
  </si>
  <si>
    <t xml:space="preserve"> GRADSKA KNJIŽNICA - PRIHODI OD POMOĆI</t>
  </si>
  <si>
    <t xml:space="preserve">Kapitalni projekt K404001 Nabava oprema i knjige</t>
  </si>
  <si>
    <t xml:space="preserve">424</t>
  </si>
  <si>
    <t xml:space="preserve">Knjige, umjetnička djela i ostale izložbene vrijednosti</t>
  </si>
  <si>
    <t xml:space="preserve">GRADSKA KNJIŽNICA - PRIHODI OD POMOĆI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</si>
</sst>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#,##0.00_ ;\-#,##0.00\ "/>
    <numFmt numFmtId="167" formatCode="_-* #,##0.00\ _k_n_-;\-* #,##0.00\ _k_n_-;_-* \-??\ _k_n_-;_-@_-"/>
    <numFmt numFmtId="168" formatCode="_-* #,##0.00_-;\-* #,##0.00_-;_-* \-??_-;_-@_-"/>
  </numFmts>
  <fonts count="3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1"/>
    </font>
    <font>
      <sz val="10"/>
      <color rgb="FF000000"/>
      <name val="MS Sans Serif"/>
      <family val="2"/>
      <charset val="238"/>
    </font>
    <font>
      <sz val="10"/>
      <color rgb="FF000000"/>
      <name val="Arial"/>
      <family val="2"/>
      <charset val="238"/>
    </font>
    <font>
      <b val="true"/>
      <sz val="11"/>
      <color rgb="FF000000"/>
      <name val="Arial"/>
      <family val="2"/>
      <charset val="238"/>
    </font>
    <font>
      <b val="true"/>
      <sz val="14"/>
      <color rgb="FF000000"/>
      <name val="Arial"/>
      <family val="2"/>
      <charset val="238"/>
    </font>
    <font>
      <b val="true"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 val="true"/>
      <sz val="12"/>
      <color rgb="FF000000"/>
      <name val="Arial"/>
      <family val="2"/>
      <charset val="238"/>
    </font>
    <font>
      <b val="true"/>
      <sz val="10"/>
      <color rgb="FF000000"/>
      <name val="Times New Roman"/>
      <family val="1"/>
      <charset val="238"/>
    </font>
    <font>
      <b val="true"/>
      <sz val="10"/>
      <color rgb="FF000000"/>
      <name val="Arial"/>
      <family val="2"/>
      <charset val="238"/>
    </font>
    <font>
      <sz val="12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2"/>
      <name val="Arial"/>
      <family val="2"/>
      <charset val="238"/>
    </font>
    <font>
      <sz val="10"/>
      <name val="Arial"/>
      <family val="2"/>
      <charset val="238"/>
    </font>
    <font>
      <sz val="14"/>
      <color rgb="FF000000"/>
      <name val="Arial"/>
      <family val="2"/>
      <charset val="238"/>
    </font>
    <font>
      <sz val="14"/>
      <color rgb="FFFF0000"/>
      <name val="Arial"/>
      <family val="2"/>
      <charset val="238"/>
    </font>
    <font>
      <sz val="12"/>
      <name val="Arial"/>
      <family val="2"/>
      <charset val="238"/>
    </font>
    <font>
      <b val="true"/>
      <i val="true"/>
      <sz val="11"/>
      <color rgb="FF000000"/>
      <name val="Calibri"/>
      <family val="2"/>
      <charset val="238"/>
    </font>
    <font>
      <b val="true"/>
      <sz val="10"/>
      <color rgb="FFFF0000"/>
      <name val="Arial"/>
      <family val="2"/>
      <charset val="238"/>
    </font>
    <font>
      <b val="true"/>
      <sz val="12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1"/>
      <name val="Calibri"/>
      <family val="2"/>
      <charset val="238"/>
    </font>
    <font>
      <sz val="11"/>
      <name val="Calibri"/>
      <family val="2"/>
      <charset val="238"/>
    </font>
    <font>
      <b val="true"/>
      <sz val="12"/>
      <color rgb="FF1F497D"/>
      <name val="Calibri"/>
      <family val="2"/>
      <charset val="238"/>
    </font>
    <font>
      <b val="true"/>
      <sz val="11"/>
      <color rgb="FF1F497D"/>
      <name val="Calibri"/>
      <family val="2"/>
      <charset val="238"/>
    </font>
    <font>
      <b val="true"/>
      <sz val="11"/>
      <color rgb="FFFFFFFF"/>
      <name val="Calibri"/>
      <family val="2"/>
      <charset val="238"/>
    </font>
    <font>
      <b val="true"/>
      <sz val="10"/>
      <name val="Arial"/>
      <family val="0"/>
      <charset val="1"/>
    </font>
    <font>
      <b val="true"/>
      <sz val="10"/>
      <name val="Arial"/>
      <family val="2"/>
      <charset val="238"/>
    </font>
    <font>
      <b val="true"/>
      <sz val="10"/>
      <color rgb="FF000000"/>
      <name val="Arial"/>
      <family val="0"/>
      <charset val="1"/>
    </font>
    <font>
      <b val="true"/>
      <sz val="10"/>
      <color rgb="FFFFFFFF"/>
      <name val="Arial"/>
      <family val="0"/>
      <charset val="1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D9D9D9"/>
        <bgColor rgb="FFD7E4BD"/>
      </patternFill>
    </fill>
    <fill>
      <patternFill patternType="solid">
        <fgColor rgb="FFEEECE1"/>
        <bgColor rgb="FFD7E4BD"/>
      </patternFill>
    </fill>
    <fill>
      <patternFill patternType="solid">
        <fgColor rgb="FFD7E4BD"/>
        <bgColor rgb="FFD9D9D9"/>
      </patternFill>
    </fill>
    <fill>
      <patternFill patternType="solid">
        <fgColor rgb="FFCCC1DA"/>
        <bgColor rgb="FFBFBFBF"/>
      </patternFill>
    </fill>
    <fill>
      <patternFill patternType="solid">
        <fgColor rgb="FF8EB4E3"/>
        <bgColor rgb="FF93CDDD"/>
      </patternFill>
    </fill>
    <fill>
      <patternFill patternType="solid">
        <fgColor rgb="FFB7DEE8"/>
        <bgColor rgb="FFCCCCFF"/>
      </patternFill>
    </fill>
    <fill>
      <patternFill patternType="solid">
        <fgColor rgb="FF1F497D"/>
        <bgColor rgb="FF003366"/>
      </patternFill>
    </fill>
    <fill>
      <patternFill patternType="solid">
        <fgColor rgb="FF948A54"/>
        <bgColor rgb="FF808000"/>
      </patternFill>
    </fill>
    <fill>
      <patternFill patternType="solid">
        <fgColor rgb="FF93CDDD"/>
        <bgColor rgb="FF8EB4E3"/>
      </patternFill>
    </fill>
    <fill>
      <patternFill patternType="solid">
        <fgColor rgb="FFCCFFCC"/>
        <bgColor rgb="FFCCFFFF"/>
      </patternFill>
    </fill>
    <fill>
      <patternFill patternType="solid">
        <fgColor rgb="FF000080"/>
        <bgColor rgb="FF000080"/>
      </patternFill>
    </fill>
    <fill>
      <patternFill patternType="solid">
        <fgColor rgb="FF0000FF"/>
        <bgColor rgb="FF0000FF"/>
      </patternFill>
    </fill>
    <fill>
      <patternFill patternType="solid">
        <fgColor rgb="FF3366FF"/>
        <bgColor rgb="FF0066CC"/>
      </patternFill>
    </fill>
    <fill>
      <patternFill patternType="solid">
        <fgColor rgb="FF9999FF"/>
        <bgColor rgb="FF8EB4E3"/>
      </patternFill>
    </fill>
    <fill>
      <patternFill patternType="solid">
        <fgColor rgb="FFCCCCFF"/>
        <bgColor rgb="FFCCC1DA"/>
      </patternFill>
    </fill>
    <fill>
      <patternFill patternType="solid">
        <fgColor rgb="FFCCFFFF"/>
        <bgColor rgb="FFCCFFCC"/>
      </patternFill>
    </fill>
    <fill>
      <patternFill patternType="solid">
        <fgColor rgb="FFFFFF00"/>
        <bgColor rgb="FFFFFF0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BFBFBF"/>
      </left>
      <right style="thin">
        <color rgb="FFBFBFBF"/>
      </right>
      <top style="thin">
        <color rgb="FFBFBFBF"/>
      </top>
      <bottom/>
      <diagonal/>
    </border>
    <border diagonalUp="false" diagonalDown="false">
      <left style="thin">
        <color rgb="FFBFBFBF"/>
      </left>
      <right style="thin">
        <color rgb="FFBFBFBF"/>
      </right>
      <top style="thin"/>
      <bottom style="thin"/>
      <diagonal/>
    </border>
    <border diagonalUp="false" diagonalDown="false"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 diagonalUp="false" diagonalDown="false"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0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0" xfId="2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1" xfId="2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2" xfId="2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2" xfId="22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2" borderId="2" xfId="22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2" borderId="3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2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4" xfId="22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1" fillId="2" borderId="4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0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4" xfId="22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5" fillId="2" borderId="4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2" borderId="4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2" borderId="1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2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2" borderId="4" xfId="22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2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2" borderId="4" xfId="22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8" fillId="2" borderId="6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2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2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2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2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4" xfId="22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1" fillId="2" borderId="1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2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2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1" fillId="2" borderId="0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2" borderId="7" xfId="22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6" fillId="2" borderId="0" xfId="22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0" fillId="2" borderId="0" xfId="22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2" borderId="0" xfId="22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8" fillId="2" borderId="0" xfId="22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1" fillId="2" borderId="0" xfId="22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2" fillId="2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2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3" fillId="2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5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25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6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6" fillId="5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6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6" fillId="6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6" fillId="7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7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6" fillId="7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6" fillId="8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8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6" fillId="8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2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4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4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8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9" fillId="9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9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9" fillId="9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8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8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5" fillId="8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2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1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1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9" fillId="1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6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6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4" fillId="6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11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11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26" fillId="11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2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1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5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5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4" fillId="5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9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9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9" fillId="9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7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7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4" fillId="7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3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2" fillId="12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3" fillId="13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1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3" fillId="14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3" fillId="15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1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2" fillId="16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1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2" fillId="17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1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2" fillId="18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1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2" fillId="19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no 2" xfId="21"/>
    <cellStyle name="Normalno 3" xfId="22"/>
    <cellStyle name="Obično_obračun 2009 prva strana 2" xfId="23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948A54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7DEE8"/>
      <rgbColor rgb="FFCCFFCC"/>
      <rgbColor rgb="FFD9D9D9"/>
      <rgbColor rgb="FF93CDDD"/>
      <rgbColor rgb="FFFF99CC"/>
      <rgbColor rgb="FFCCC1DA"/>
      <rgbColor rgb="FFD7E4BD"/>
      <rgbColor rgb="FF3366FF"/>
      <rgbColor rgb="FF33CCCC"/>
      <rgbColor rgb="FF99CC00"/>
      <rgbColor rgb="FFFFCC00"/>
      <rgbColor rgb="FFFF9900"/>
      <rgbColor rgb="FFFF6600"/>
      <rgbColor rgb="FF666699"/>
      <rgbColor rgb="FF8EB4E3"/>
      <rgbColor rgb="FF003366"/>
      <rgbColor rgb="FF00B050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00B050"/>
    <pageSetUpPr fitToPage="false"/>
  </sheetPr>
  <dimension ref="B1:L49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J26" activeCellId="0" sqref="J26"/>
    </sheetView>
  </sheetViews>
  <sheetFormatPr defaultRowHeight="12.75" zeroHeight="false" outlineLevelRow="0" outlineLevelCol="0"/>
  <cols>
    <col collapsed="false" customWidth="true" hidden="false" outlineLevel="0" max="1" min="1" style="1" width="6.28"/>
    <col collapsed="false" customWidth="true" hidden="false" outlineLevel="0" max="3" min="2" style="1" width="4.29"/>
    <col collapsed="false" customWidth="true" hidden="false" outlineLevel="0" max="4" min="4" style="1" width="5.57"/>
    <col collapsed="false" customWidth="true" hidden="false" outlineLevel="0" max="5" min="5" style="2" width="5.28"/>
    <col collapsed="false" customWidth="true" hidden="false" outlineLevel="0" max="6" min="6" style="1" width="61.58"/>
    <col collapsed="false" customWidth="true" hidden="false" outlineLevel="0" max="7" min="7" style="1" width="15.86"/>
    <col collapsed="false" customWidth="true" hidden="false" outlineLevel="0" max="8" min="8" style="1" width="17.29"/>
    <col collapsed="false" customWidth="true" hidden="false" outlineLevel="0" max="9" min="9" style="1" width="16.71"/>
    <col collapsed="false" customWidth="false" hidden="false" outlineLevel="0" max="10" min="10" style="1" width="11.42"/>
    <col collapsed="false" customWidth="true" hidden="false" outlineLevel="0" max="11" min="11" style="1" width="16.29"/>
    <col collapsed="false" customWidth="true" hidden="false" outlineLevel="0" max="12" min="12" style="1" width="21.71"/>
    <col collapsed="false" customWidth="false" hidden="false" outlineLevel="0" max="1025" min="13" style="1" width="11.42"/>
  </cols>
  <sheetData>
    <row r="1" customFormat="false" ht="15" hidden="false" customHeight="false" outlineLevel="0" collapsed="false">
      <c r="B1" s="3"/>
      <c r="C1" s="3"/>
      <c r="D1" s="3"/>
      <c r="E1" s="3"/>
      <c r="F1" s="3"/>
      <c r="G1" s="3"/>
      <c r="H1" s="3"/>
      <c r="I1" s="3"/>
    </row>
    <row r="2" customFormat="false" ht="64.5" hidden="false" customHeight="true" outlineLevel="0" collapsed="false">
      <c r="B2" s="4" t="s">
        <v>0</v>
      </c>
      <c r="C2" s="4"/>
      <c r="D2" s="4"/>
      <c r="E2" s="4"/>
      <c r="F2" s="4"/>
      <c r="G2" s="4"/>
      <c r="H2" s="4"/>
      <c r="I2" s="4"/>
    </row>
    <row r="3" customFormat="false" ht="27.75" hidden="false" customHeight="true" outlineLevel="0" collapsed="false">
      <c r="B3" s="5" t="s">
        <v>1</v>
      </c>
      <c r="C3" s="6"/>
      <c r="D3" s="7"/>
      <c r="E3" s="8"/>
      <c r="F3" s="9"/>
      <c r="G3" s="10" t="s">
        <v>2</v>
      </c>
      <c r="H3" s="11" t="s">
        <v>3</v>
      </c>
      <c r="I3" s="11" t="s">
        <v>4</v>
      </c>
      <c r="J3" s="12"/>
    </row>
    <row r="4" customFormat="false" ht="27.75" hidden="false" customHeight="true" outlineLevel="0" collapsed="false">
      <c r="B4" s="13" t="s">
        <v>5</v>
      </c>
      <c r="C4" s="13"/>
      <c r="D4" s="13"/>
      <c r="E4" s="13"/>
      <c r="F4" s="13"/>
      <c r="G4" s="14" t="n">
        <f aca="false">+G5+G6</f>
        <v>3661951</v>
      </c>
      <c r="H4" s="14" t="n">
        <f aca="false">H5+H6</f>
        <v>-187606</v>
      </c>
      <c r="I4" s="14" t="n">
        <f aca="false">+I5+I6</f>
        <v>3474345</v>
      </c>
      <c r="J4" s="15"/>
    </row>
    <row r="5" customFormat="false" ht="22.5" hidden="false" customHeight="true" outlineLevel="0" collapsed="false">
      <c r="B5" s="16" t="s">
        <v>6</v>
      </c>
      <c r="C5" s="16"/>
      <c r="D5" s="16"/>
      <c r="E5" s="16"/>
      <c r="F5" s="16"/>
      <c r="G5" s="17" t="n">
        <f aca="false">'OPĆI DIO'!E6</f>
        <v>3661951</v>
      </c>
      <c r="H5" s="17" t="n">
        <f aca="false">+'OPĆI DIO'!F12</f>
        <v>-187606</v>
      </c>
      <c r="I5" s="17" t="n">
        <f aca="false">+'OPĆI DIO'!G6</f>
        <v>3474345</v>
      </c>
    </row>
    <row r="6" customFormat="false" ht="22.5" hidden="false" customHeight="true" outlineLevel="0" collapsed="false">
      <c r="B6" s="18" t="s">
        <v>7</v>
      </c>
      <c r="C6" s="18"/>
      <c r="D6" s="18"/>
      <c r="E6" s="18"/>
      <c r="F6" s="18"/>
      <c r="G6" s="14" t="n">
        <v>0</v>
      </c>
      <c r="H6" s="14" t="n">
        <v>0</v>
      </c>
      <c r="I6" s="14" t="n">
        <v>0</v>
      </c>
    </row>
    <row r="7" customFormat="false" ht="22.5" hidden="false" customHeight="true" outlineLevel="0" collapsed="false">
      <c r="B7" s="19" t="s">
        <v>8</v>
      </c>
      <c r="C7" s="20"/>
      <c r="D7" s="20"/>
      <c r="E7" s="20"/>
      <c r="F7" s="20"/>
      <c r="G7" s="14" t="n">
        <f aca="false">+G8+G9</f>
        <v>3671951</v>
      </c>
      <c r="H7" s="14" t="n">
        <f aca="false">+H8+H9</f>
        <v>-187606</v>
      </c>
      <c r="I7" s="14" t="n">
        <f aca="false">+I8+I9</f>
        <v>3484345</v>
      </c>
    </row>
    <row r="8" customFormat="false" ht="22.5" hidden="false" customHeight="true" outlineLevel="0" collapsed="false">
      <c r="B8" s="21" t="s">
        <v>9</v>
      </c>
      <c r="C8" s="21"/>
      <c r="D8" s="21"/>
      <c r="E8" s="21"/>
      <c r="F8" s="21"/>
      <c r="G8" s="17" t="n">
        <f aca="false">+'OPĆI DIO'!E43-G9</f>
        <v>3333951</v>
      </c>
      <c r="H8" s="17" t="n">
        <f aca="false">+'OPĆI DIO'!F43-H9</f>
        <v>-187606</v>
      </c>
      <c r="I8" s="17" t="n">
        <f aca="false">+'OPĆI DIO'!G43-I9</f>
        <v>3146345</v>
      </c>
      <c r="J8" s="22"/>
      <c r="K8" s="22"/>
    </row>
    <row r="9" customFormat="false" ht="22.5" hidden="false" customHeight="true" outlineLevel="0" collapsed="false">
      <c r="B9" s="18" t="s">
        <v>10</v>
      </c>
      <c r="C9" s="18"/>
      <c r="D9" s="18"/>
      <c r="E9" s="18"/>
      <c r="F9" s="18"/>
      <c r="G9" s="14" t="n">
        <f aca="false">+'OPĆI DIO'!E78</f>
        <v>338000</v>
      </c>
      <c r="H9" s="14" t="n">
        <f aca="false">+'OPĆI DIO'!F78</f>
        <v>0</v>
      </c>
      <c r="I9" s="14" t="n">
        <f aca="false">+'OPĆI DIO'!G78</f>
        <v>338000</v>
      </c>
      <c r="J9" s="22"/>
      <c r="K9" s="22"/>
    </row>
    <row r="10" customFormat="false" ht="22.5" hidden="false" customHeight="true" outlineLevel="0" collapsed="false">
      <c r="B10" s="21" t="s">
        <v>11</v>
      </c>
      <c r="C10" s="21"/>
      <c r="D10" s="21"/>
      <c r="E10" s="21"/>
      <c r="F10" s="21"/>
      <c r="G10" s="23" t="n">
        <f aca="false">+G4-G7</f>
        <v>-10000</v>
      </c>
      <c r="H10" s="23" t="n">
        <f aca="false">+H4-H7</f>
        <v>0</v>
      </c>
      <c r="I10" s="23" t="n">
        <f aca="false">+I4-I7</f>
        <v>-10000</v>
      </c>
      <c r="K10" s="22"/>
    </row>
    <row r="11" customFormat="false" ht="16.5" hidden="false" customHeight="true" outlineLevel="0" collapsed="false">
      <c r="B11" s="24"/>
      <c r="C11" s="24"/>
      <c r="D11" s="24"/>
      <c r="E11" s="24"/>
      <c r="F11" s="24"/>
      <c r="G11" s="24"/>
      <c r="H11" s="24"/>
      <c r="I11" s="24"/>
    </row>
    <row r="12" s="25" customFormat="true" ht="27.75" hidden="false" customHeight="true" outlineLevel="0" collapsed="false">
      <c r="B12" s="5" t="s">
        <v>12</v>
      </c>
      <c r="C12" s="6"/>
      <c r="D12" s="7"/>
      <c r="E12" s="8"/>
      <c r="F12" s="9"/>
      <c r="G12" s="10" t="s">
        <v>2</v>
      </c>
      <c r="H12" s="11" t="s">
        <v>3</v>
      </c>
      <c r="I12" s="11" t="s">
        <v>4</v>
      </c>
      <c r="K12" s="26"/>
      <c r="L12" s="26"/>
    </row>
    <row r="13" s="25" customFormat="true" ht="22.5" hidden="false" customHeight="true" outlineLevel="0" collapsed="false">
      <c r="B13" s="21" t="s">
        <v>13</v>
      </c>
      <c r="C13" s="21"/>
      <c r="D13" s="21"/>
      <c r="E13" s="21"/>
      <c r="F13" s="21"/>
      <c r="G13" s="14" t="n">
        <v>0</v>
      </c>
      <c r="H13" s="14" t="n">
        <v>0</v>
      </c>
      <c r="I13" s="14" t="n">
        <v>0</v>
      </c>
      <c r="K13" s="26"/>
    </row>
    <row r="14" s="25" customFormat="true" ht="33.75" hidden="false" customHeight="true" outlineLevel="0" collapsed="false">
      <c r="B14" s="21" t="s">
        <v>14</v>
      </c>
      <c r="C14" s="21"/>
      <c r="D14" s="21"/>
      <c r="E14" s="21"/>
      <c r="F14" s="21"/>
      <c r="G14" s="14" t="n">
        <v>0</v>
      </c>
      <c r="H14" s="14" t="n">
        <v>0</v>
      </c>
      <c r="I14" s="14" t="n">
        <v>0</v>
      </c>
    </row>
    <row r="15" s="25" customFormat="true" ht="22.5" hidden="false" customHeight="true" outlineLevel="0" collapsed="false">
      <c r="B15" s="21" t="s">
        <v>15</v>
      </c>
      <c r="C15" s="21"/>
      <c r="D15" s="21"/>
      <c r="E15" s="21"/>
      <c r="F15" s="21"/>
      <c r="G15" s="14" t="n">
        <f aca="false">G13-G14</f>
        <v>0</v>
      </c>
      <c r="H15" s="14" t="n">
        <f aca="false">H13-H14</f>
        <v>0</v>
      </c>
      <c r="I15" s="14" t="n">
        <f aca="false">I13-I14</f>
        <v>0</v>
      </c>
      <c r="K15" s="27"/>
      <c r="L15" s="26"/>
    </row>
    <row r="16" customFormat="false" ht="16.5" hidden="false" customHeight="true" outlineLevel="0" collapsed="false"/>
    <row r="18" customFormat="false" ht="27.75" hidden="false" customHeight="true" outlineLevel="0" collapsed="false">
      <c r="B18" s="28" t="s">
        <v>16</v>
      </c>
      <c r="C18" s="29"/>
      <c r="D18" s="29"/>
      <c r="E18" s="30"/>
      <c r="F18" s="31"/>
      <c r="G18" s="10" t="s">
        <v>2</v>
      </c>
      <c r="H18" s="11" t="s">
        <v>3</v>
      </c>
      <c r="I18" s="11" t="s">
        <v>4</v>
      </c>
      <c r="K18" s="22"/>
    </row>
    <row r="19" customFormat="false" ht="30.75" hidden="false" customHeight="true" outlineLevel="0" collapsed="false">
      <c r="B19" s="32" t="s">
        <v>17</v>
      </c>
      <c r="C19" s="32"/>
      <c r="D19" s="32"/>
      <c r="E19" s="32"/>
      <c r="F19" s="32"/>
      <c r="G19" s="33" t="n">
        <f aca="false">G7-G5</f>
        <v>10000</v>
      </c>
      <c r="H19" s="33" t="n">
        <f aca="false">+H20</f>
        <v>0</v>
      </c>
      <c r="I19" s="14" t="n">
        <f aca="false">SUM(G19:H19)</f>
        <v>10000</v>
      </c>
      <c r="K19" s="22"/>
    </row>
    <row r="20" customFormat="false" ht="34.5" hidden="false" customHeight="true" outlineLevel="0" collapsed="false">
      <c r="B20" s="32" t="s">
        <v>18</v>
      </c>
      <c r="C20" s="32"/>
      <c r="D20" s="32"/>
      <c r="E20" s="32"/>
      <c r="F20" s="32"/>
      <c r="G20" s="33" t="n">
        <v>10000</v>
      </c>
      <c r="H20" s="33" t="n">
        <f aca="false">+'OPĆI DIO'!F18</f>
        <v>0</v>
      </c>
      <c r="I20" s="14" t="n">
        <f aca="false">SUM(G20:H20)</f>
        <v>10000</v>
      </c>
      <c r="K20" s="22"/>
    </row>
    <row r="21" customFormat="false" ht="34.5" hidden="false" customHeight="true" outlineLevel="0" collapsed="false">
      <c r="B21" s="34"/>
      <c r="C21" s="35"/>
      <c r="D21" s="35"/>
      <c r="E21" s="36"/>
      <c r="F21" s="36"/>
      <c r="G21" s="37"/>
      <c r="H21" s="37"/>
      <c r="I21" s="37"/>
      <c r="K21" s="22"/>
    </row>
    <row r="22" customFormat="false" ht="25.5" hidden="false" customHeight="false" outlineLevel="0" collapsed="false">
      <c r="B22" s="5" t="s">
        <v>19</v>
      </c>
      <c r="C22" s="6"/>
      <c r="D22" s="6"/>
      <c r="E22" s="30"/>
      <c r="F22" s="31"/>
      <c r="G22" s="11" t="s">
        <v>20</v>
      </c>
      <c r="H22" s="11" t="s">
        <v>21</v>
      </c>
      <c r="I22" s="11" t="s">
        <v>22</v>
      </c>
    </row>
    <row r="23" customFormat="false" ht="15.75" hidden="false" customHeight="true" outlineLevel="0" collapsed="false">
      <c r="B23" s="38" t="s">
        <v>23</v>
      </c>
      <c r="C23" s="38"/>
      <c r="D23" s="38"/>
      <c r="E23" s="38"/>
      <c r="F23" s="38"/>
      <c r="G23" s="14" t="n">
        <f aca="false">G4+G20</f>
        <v>3671951</v>
      </c>
      <c r="H23" s="14" t="n">
        <f aca="false">H4</f>
        <v>-187606</v>
      </c>
      <c r="I23" s="14" t="n">
        <f aca="false">SUM(G23:H23)</f>
        <v>3484345</v>
      </c>
    </row>
    <row r="24" s="25" customFormat="true" ht="25.5" hidden="false" customHeight="true" outlineLevel="0" collapsed="false">
      <c r="B24" s="21" t="s">
        <v>24</v>
      </c>
      <c r="C24" s="21"/>
      <c r="D24" s="21"/>
      <c r="E24" s="21"/>
      <c r="F24" s="21"/>
      <c r="G24" s="14" t="n">
        <f aca="false">G7</f>
        <v>3671951</v>
      </c>
      <c r="H24" s="14" t="n">
        <f aca="false">H7</f>
        <v>-187606</v>
      </c>
      <c r="I24" s="14" t="n">
        <f aca="false">SUM(G24:H24)</f>
        <v>3484345</v>
      </c>
    </row>
    <row r="25" s="25" customFormat="true" ht="22.5" hidden="false" customHeight="true" outlineLevel="0" collapsed="false">
      <c r="B25" s="21" t="s">
        <v>25</v>
      </c>
      <c r="C25" s="21"/>
      <c r="D25" s="21"/>
      <c r="E25" s="21"/>
      <c r="F25" s="21"/>
      <c r="G25" s="14" t="n">
        <f aca="false">IF((G10+G20+G15)&lt;&gt;0,"NESLAGANJE ZBROJA",(G10+G20+G15))</f>
        <v>0</v>
      </c>
      <c r="H25" s="14" t="n">
        <f aca="false">IF((H10+H20+H15)&lt;&gt;0,"NESLAGANJE ZBROJA",(H10+H20+H15))</f>
        <v>0</v>
      </c>
      <c r="I25" s="14" t="n">
        <f aca="false">IF((I10+I20+I15)&lt;&gt;0,"NESLAGANJE ZBROJA",(I10+I20+I15))</f>
        <v>0</v>
      </c>
    </row>
    <row r="26" s="25" customFormat="true" ht="22.5" hidden="false" customHeight="true" outlineLevel="0" collapsed="false">
      <c r="B26" s="39"/>
      <c r="C26" s="40"/>
      <c r="D26" s="40"/>
      <c r="E26" s="40"/>
      <c r="F26" s="40"/>
      <c r="G26" s="37"/>
      <c r="H26" s="37"/>
      <c r="I26" s="37"/>
    </row>
    <row r="27" s="25" customFormat="true" ht="22.5" hidden="false" customHeight="true" outlineLevel="0" collapsed="false"/>
    <row r="28" s="25" customFormat="true" ht="22.5" hidden="false" customHeight="true" outlineLevel="0" collapsed="false"/>
    <row r="29" s="25" customFormat="true" ht="18" hidden="false" customHeight="true" outlineLevel="0" collapsed="false">
      <c r="B29" s="41"/>
      <c r="C29" s="42"/>
      <c r="D29" s="42"/>
      <c r="E29" s="42"/>
      <c r="F29" s="42"/>
    </row>
    <row r="30" customFormat="false" ht="42" hidden="false" customHeight="true" outlineLevel="0" collapsed="false">
      <c r="B30" s="43" t="s">
        <v>26</v>
      </c>
      <c r="C30" s="43"/>
      <c r="D30" s="43"/>
      <c r="E30" s="43"/>
      <c r="F30" s="43"/>
      <c r="G30" s="43"/>
      <c r="H30" s="43"/>
      <c r="I30" s="43"/>
    </row>
    <row r="31" customFormat="false" ht="12.75" hidden="false" customHeight="false" outlineLevel="0" collapsed="false">
      <c r="F31" s="44"/>
    </row>
    <row r="36" customFormat="false" ht="12.75" hidden="false" customHeight="false" outlineLevel="0" collapsed="false">
      <c r="G36" s="22"/>
      <c r="H36" s="22"/>
      <c r="I36" s="22"/>
    </row>
    <row r="37" customFormat="false" ht="12.75" hidden="false" customHeight="false" outlineLevel="0" collapsed="false">
      <c r="F37" s="45"/>
      <c r="G37" s="46"/>
      <c r="H37" s="46"/>
      <c r="I37" s="46"/>
    </row>
    <row r="38" customFormat="false" ht="12.75" hidden="false" customHeight="false" outlineLevel="0" collapsed="false">
      <c r="F38" s="45"/>
      <c r="G38" s="22"/>
      <c r="H38" s="22"/>
      <c r="I38" s="22"/>
    </row>
    <row r="39" customFormat="false" ht="12.75" hidden="false" customHeight="false" outlineLevel="0" collapsed="false">
      <c r="F39" s="45"/>
      <c r="G39" s="22"/>
      <c r="H39" s="22"/>
      <c r="I39" s="22"/>
    </row>
    <row r="40" customFormat="false" ht="12.75" hidden="false" customHeight="false" outlineLevel="0" collapsed="false">
      <c r="F40" s="45"/>
      <c r="G40" s="22"/>
      <c r="H40" s="22"/>
      <c r="I40" s="22"/>
    </row>
    <row r="41" customFormat="false" ht="12.75" hidden="false" customHeight="false" outlineLevel="0" collapsed="false">
      <c r="F41" s="45"/>
      <c r="G41" s="22"/>
      <c r="H41" s="22"/>
      <c r="I41" s="22"/>
    </row>
    <row r="42" customFormat="false" ht="12.75" hidden="false" customHeight="false" outlineLevel="0" collapsed="false">
      <c r="F42" s="45"/>
    </row>
    <row r="47" customFormat="false" ht="12.75" hidden="false" customHeight="false" outlineLevel="0" collapsed="false">
      <c r="G47" s="22"/>
    </row>
    <row r="48" customFormat="false" ht="12.75" hidden="false" customHeight="false" outlineLevel="0" collapsed="false">
      <c r="G48" s="22"/>
    </row>
    <row r="49" customFormat="false" ht="12.75" hidden="false" customHeight="false" outlineLevel="0" collapsed="false">
      <c r="G49" s="22"/>
    </row>
  </sheetData>
  <mergeCells count="18">
    <mergeCell ref="B1:I1"/>
    <mergeCell ref="B2:I2"/>
    <mergeCell ref="B4:F4"/>
    <mergeCell ref="B5:F5"/>
    <mergeCell ref="B6:F6"/>
    <mergeCell ref="B8:F8"/>
    <mergeCell ref="B9:F9"/>
    <mergeCell ref="B10:F10"/>
    <mergeCell ref="B11:I11"/>
    <mergeCell ref="B13:F13"/>
    <mergeCell ref="B14:F14"/>
    <mergeCell ref="B15:F15"/>
    <mergeCell ref="B19:F19"/>
    <mergeCell ref="B20:F20"/>
    <mergeCell ref="B23:F23"/>
    <mergeCell ref="B24:F24"/>
    <mergeCell ref="B25:F25"/>
    <mergeCell ref="B30:I30"/>
  </mergeCells>
  <printOptions headings="false" gridLines="false" gridLinesSet="true" horizontalCentered="true" verticalCentered="false"/>
  <pageMargins left="0.196527777777778" right="0.196527777777778" top="0.629861111111111" bottom="0.433333333333333" header="0.511805555555555" footer="0.511805555555555"/>
  <pageSetup paperSize="9" scale="8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J8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8.86"/>
    <col collapsed="false" customWidth="true" hidden="false" outlineLevel="0" max="3" min="3" style="0" width="8.29"/>
    <col collapsed="false" customWidth="true" hidden="false" outlineLevel="0" max="4" min="4" style="0" width="55.57"/>
    <col collapsed="false" customWidth="true" hidden="false" outlineLevel="0" max="7" min="5" style="0" width="20.71"/>
    <col collapsed="false" customWidth="true" hidden="false" outlineLevel="0" max="8" min="8" style="0" width="8.67"/>
    <col collapsed="false" customWidth="true" hidden="false" outlineLevel="0" max="9" min="9" style="0" width="15.86"/>
    <col collapsed="false" customWidth="true" hidden="false" outlineLevel="0" max="10" min="10" style="0" width="14.28"/>
    <col collapsed="false" customWidth="true" hidden="false" outlineLevel="0" max="11" min="11" style="0" width="13.29"/>
    <col collapsed="false" customWidth="true" hidden="false" outlineLevel="0" max="1025" min="12" style="0" width="8.67"/>
  </cols>
  <sheetData>
    <row r="1" customFormat="false" ht="15.75" hidden="false" customHeight="false" outlineLevel="0" collapsed="false">
      <c r="B1" s="47" t="s">
        <v>27</v>
      </c>
    </row>
    <row r="2" customFormat="false" ht="15" hidden="false" customHeight="false" outlineLevel="0" collapsed="false">
      <c r="C2" s="48"/>
      <c r="D2" s="48"/>
      <c r="E2" s="48"/>
      <c r="F2" s="48"/>
      <c r="G2" s="48"/>
    </row>
    <row r="3" customFormat="false" ht="15.75" hidden="false" customHeight="true" outlineLevel="0" collapsed="false">
      <c r="B3" s="49" t="s">
        <v>28</v>
      </c>
      <c r="C3" s="49"/>
      <c r="D3" s="49"/>
      <c r="E3" s="48"/>
      <c r="F3" s="48"/>
      <c r="G3" s="48"/>
    </row>
    <row r="4" customFormat="false" ht="15" hidden="false" customHeight="false" outlineLevel="0" collapsed="false">
      <c r="B4" s="50"/>
      <c r="C4" s="48"/>
      <c r="D4" s="48"/>
      <c r="E4" s="48"/>
      <c r="F4" s="48"/>
      <c r="G4" s="48"/>
    </row>
    <row r="5" customFormat="false" ht="15" hidden="false" customHeight="false" outlineLevel="0" collapsed="false">
      <c r="B5" s="51" t="s">
        <v>29</v>
      </c>
      <c r="C5" s="51"/>
      <c r="D5" s="51"/>
      <c r="E5" s="52" t="s">
        <v>30</v>
      </c>
      <c r="F5" s="52" t="s">
        <v>31</v>
      </c>
      <c r="G5" s="52" t="s">
        <v>32</v>
      </c>
    </row>
    <row r="6" customFormat="false" ht="15" hidden="false" customHeight="false" outlineLevel="0" collapsed="false">
      <c r="B6" s="53" t="s">
        <v>33</v>
      </c>
      <c r="C6" s="54"/>
      <c r="D6" s="54"/>
      <c r="E6" s="55" t="n">
        <f aca="false">SUM(E7:E10)</f>
        <v>3661951</v>
      </c>
      <c r="F6" s="55" t="n">
        <f aca="false">SUM(F7:F10)</f>
        <v>-187606</v>
      </c>
      <c r="G6" s="55" t="n">
        <f aca="false">SUM(G7:G10)</f>
        <v>3474345</v>
      </c>
      <c r="I6" s="56"/>
    </row>
    <row r="7" customFormat="false" ht="15" hidden="false" customHeight="false" outlineLevel="0" collapsed="false">
      <c r="B7" s="57" t="s">
        <v>34</v>
      </c>
      <c r="C7" s="58"/>
      <c r="D7" s="58"/>
      <c r="E7" s="59" t="n">
        <f aca="false">+E41</f>
        <v>3131551</v>
      </c>
      <c r="F7" s="59" t="n">
        <f aca="false">+F41</f>
        <v>-187606</v>
      </c>
      <c r="G7" s="59" t="n">
        <f aca="false">+G41</f>
        <v>2943945</v>
      </c>
      <c r="J7" s="60"/>
    </row>
    <row r="8" customFormat="false" ht="15" hidden="false" customHeight="false" outlineLevel="0" collapsed="false">
      <c r="B8" s="61" t="s">
        <v>35</v>
      </c>
      <c r="C8" s="62"/>
      <c r="D8" s="62"/>
      <c r="E8" s="63" t="n">
        <f aca="false">E32</f>
        <v>304400</v>
      </c>
      <c r="F8" s="63" t="n">
        <f aca="false">F32</f>
        <v>0</v>
      </c>
      <c r="G8" s="63" t="n">
        <f aca="false">G32</f>
        <v>304400</v>
      </c>
    </row>
    <row r="9" customFormat="false" ht="15" hidden="false" customHeight="false" outlineLevel="0" collapsed="false">
      <c r="B9" s="64" t="s">
        <v>36</v>
      </c>
      <c r="C9" s="65"/>
      <c r="D9" s="65"/>
      <c r="E9" s="66" t="n">
        <f aca="false">SUM(E29)</f>
        <v>226000</v>
      </c>
      <c r="F9" s="66" t="n">
        <f aca="false">SUM(F29)</f>
        <v>0</v>
      </c>
      <c r="G9" s="66" t="n">
        <f aca="false">SUM(G29)</f>
        <v>226000</v>
      </c>
    </row>
    <row r="10" customFormat="false" ht="15" hidden="false" customHeight="false" outlineLevel="0" collapsed="false">
      <c r="B10" s="67" t="s">
        <v>37</v>
      </c>
      <c r="C10" s="68"/>
      <c r="D10" s="68"/>
      <c r="E10" s="69" t="n">
        <f aca="false">SUM(E38)</f>
        <v>0</v>
      </c>
      <c r="F10" s="69" t="n">
        <f aca="false">SUM(F38)</f>
        <v>0</v>
      </c>
      <c r="G10" s="69" t="n">
        <f aca="false">SUM(G38)</f>
        <v>0</v>
      </c>
    </row>
    <row r="11" customFormat="false" ht="15" hidden="false" customHeight="false" outlineLevel="0" collapsed="false">
      <c r="B11" s="53" t="s">
        <v>38</v>
      </c>
      <c r="C11" s="54"/>
      <c r="D11" s="54"/>
      <c r="E11" s="55" t="n">
        <f aca="false">SUM(E12:E15)</f>
        <v>3671951</v>
      </c>
      <c r="F11" s="55" t="n">
        <f aca="false">SUM(F12:F15)</f>
        <v>-187606</v>
      </c>
      <c r="G11" s="55" t="n">
        <f aca="false">SUM(G12:G15)</f>
        <v>3484345</v>
      </c>
    </row>
    <row r="12" customFormat="false" ht="15" hidden="false" customHeight="false" outlineLevel="0" collapsed="false">
      <c r="B12" s="57" t="s">
        <v>34</v>
      </c>
      <c r="C12" s="58"/>
      <c r="D12" s="58"/>
      <c r="E12" s="59" t="n">
        <f aca="false">+E45+E66+E79</f>
        <v>3131551</v>
      </c>
      <c r="F12" s="59" t="n">
        <f aca="false">+F45+F66+F79</f>
        <v>-187606</v>
      </c>
      <c r="G12" s="59" t="n">
        <f aca="false">+G45+G66+G79</f>
        <v>2943945</v>
      </c>
    </row>
    <row r="13" customFormat="false" ht="15" hidden="false" customHeight="false" outlineLevel="0" collapsed="false">
      <c r="B13" s="61" t="s">
        <v>35</v>
      </c>
      <c r="C13" s="62"/>
      <c r="D13" s="62"/>
      <c r="E13" s="63" t="n">
        <f aca="false">+E55</f>
        <v>314400</v>
      </c>
      <c r="F13" s="63" t="n">
        <f aca="false">+F55</f>
        <v>0</v>
      </c>
      <c r="G13" s="63" t="n">
        <f aca="false">+G55</f>
        <v>314400</v>
      </c>
    </row>
    <row r="14" customFormat="false" ht="15" hidden="false" customHeight="false" outlineLevel="0" collapsed="false">
      <c r="B14" s="64" t="s">
        <v>36</v>
      </c>
      <c r="C14" s="65"/>
      <c r="D14" s="65"/>
      <c r="E14" s="66" t="n">
        <f aca="false">+E70+E83</f>
        <v>226000</v>
      </c>
      <c r="F14" s="66" t="n">
        <f aca="false">+F70+F83</f>
        <v>0</v>
      </c>
      <c r="G14" s="66" t="n">
        <f aca="false">+G70+G83</f>
        <v>226000</v>
      </c>
    </row>
    <row r="15" customFormat="false" ht="15" hidden="false" customHeight="false" outlineLevel="0" collapsed="false">
      <c r="B15" s="67" t="s">
        <v>37</v>
      </c>
      <c r="C15" s="68"/>
      <c r="D15" s="68"/>
      <c r="E15" s="69" t="n">
        <f aca="false">SUM(E75)</f>
        <v>0</v>
      </c>
      <c r="F15" s="69" t="n">
        <f aca="false">SUM(F75)</f>
        <v>0</v>
      </c>
      <c r="G15" s="69" t="n">
        <f aca="false">SUM(G75)</f>
        <v>0</v>
      </c>
    </row>
    <row r="16" customFormat="false" ht="15" hidden="false" customHeight="false" outlineLevel="0" collapsed="false">
      <c r="B16" s="53" t="s">
        <v>39</v>
      </c>
      <c r="C16" s="54"/>
      <c r="D16" s="54"/>
      <c r="E16" s="55" t="n">
        <f aca="false">SUM(E17:E20)</f>
        <v>10000</v>
      </c>
      <c r="F16" s="55" t="n">
        <f aca="false">SUM(F17:F20)</f>
        <v>0</v>
      </c>
      <c r="G16" s="55" t="n">
        <f aca="false">SUM(G17:G20)</f>
        <v>10000</v>
      </c>
    </row>
    <row r="17" customFormat="false" ht="15" hidden="false" customHeight="false" outlineLevel="0" collapsed="false">
      <c r="B17" s="57" t="s">
        <v>34</v>
      </c>
      <c r="C17" s="58"/>
      <c r="D17" s="58"/>
      <c r="E17" s="59" t="n">
        <v>0</v>
      </c>
      <c r="F17" s="59" t="n">
        <v>0</v>
      </c>
      <c r="G17" s="59" t="n">
        <v>0</v>
      </c>
    </row>
    <row r="18" customFormat="false" ht="15" hidden="false" customHeight="false" outlineLevel="0" collapsed="false">
      <c r="B18" s="61" t="s">
        <v>35</v>
      </c>
      <c r="C18" s="62"/>
      <c r="D18" s="62"/>
      <c r="E18" s="63" t="n">
        <v>10000</v>
      </c>
      <c r="F18" s="63" t="n">
        <v>0</v>
      </c>
      <c r="G18" s="63" t="n">
        <v>10000</v>
      </c>
    </row>
    <row r="19" customFormat="false" ht="15" hidden="false" customHeight="false" outlineLevel="0" collapsed="false">
      <c r="B19" s="64" t="s">
        <v>36</v>
      </c>
      <c r="C19" s="65"/>
      <c r="D19" s="65"/>
      <c r="E19" s="66" t="n">
        <v>0</v>
      </c>
      <c r="F19" s="66" t="n">
        <v>0</v>
      </c>
      <c r="G19" s="66" t="n">
        <v>0</v>
      </c>
    </row>
    <row r="20" customFormat="false" ht="15" hidden="false" customHeight="false" outlineLevel="0" collapsed="false">
      <c r="B20" s="67" t="s">
        <v>37</v>
      </c>
      <c r="C20" s="68"/>
      <c r="D20" s="68"/>
      <c r="E20" s="69" t="n">
        <v>0</v>
      </c>
      <c r="F20" s="69" t="n">
        <v>0</v>
      </c>
      <c r="G20" s="69" t="n">
        <v>0</v>
      </c>
    </row>
    <row r="21" s="70" customFormat="true" ht="15" hidden="false" customHeight="false" outlineLevel="0" collapsed="false">
      <c r="B21" s="71"/>
      <c r="C21" s="72"/>
      <c r="D21" s="72"/>
      <c r="E21" s="73"/>
      <c r="F21" s="73"/>
      <c r="G21" s="73"/>
    </row>
    <row r="22" s="70" customFormat="true" ht="15" hidden="false" customHeight="false" outlineLevel="0" collapsed="false">
      <c r="B22" s="74"/>
      <c r="C22" s="75"/>
      <c r="D22" s="75"/>
      <c r="E22" s="76"/>
      <c r="F22" s="76"/>
      <c r="G22" s="76"/>
    </row>
    <row r="23" customFormat="false" ht="15" hidden="false" customHeight="false" outlineLevel="0" collapsed="false">
      <c r="B23" s="48"/>
      <c r="C23" s="48"/>
      <c r="D23" s="48"/>
      <c r="E23" s="48"/>
      <c r="F23" s="48"/>
      <c r="G23" s="48"/>
    </row>
    <row r="24" customFormat="false" ht="15" hidden="false" customHeight="false" outlineLevel="0" collapsed="false">
      <c r="B24" s="48"/>
      <c r="C24" s="48"/>
      <c r="D24" s="48"/>
      <c r="E24" s="48"/>
      <c r="F24" s="48"/>
      <c r="G24" s="48"/>
    </row>
    <row r="25" customFormat="false" ht="30" hidden="false" customHeight="true" outlineLevel="0" collapsed="false">
      <c r="B25" s="77" t="s">
        <v>40</v>
      </c>
      <c r="C25" s="78" t="s">
        <v>41</v>
      </c>
      <c r="D25" s="78" t="s">
        <v>42</v>
      </c>
      <c r="E25" s="79" t="str">
        <f aca="false">+E5</f>
        <v>Plan 2020</v>
      </c>
      <c r="F25" s="79" t="str">
        <f aca="false">+F5</f>
        <v>I izmjene</v>
      </c>
      <c r="G25" s="79" t="s">
        <v>32</v>
      </c>
    </row>
    <row r="26" customFormat="false" ht="15.75" hidden="false" customHeight="false" outlineLevel="0" collapsed="false">
      <c r="B26" s="80" t="s">
        <v>43</v>
      </c>
      <c r="C26" s="80"/>
      <c r="D26" s="80"/>
      <c r="E26" s="81" t="n">
        <f aca="false">+E27</f>
        <v>3661951</v>
      </c>
      <c r="F26" s="81" t="n">
        <f aca="false">+F27</f>
        <v>-187606</v>
      </c>
      <c r="G26" s="81" t="n">
        <f aca="false">+G27</f>
        <v>3474345</v>
      </c>
    </row>
    <row r="27" customFormat="false" ht="15" hidden="false" customHeight="false" outlineLevel="0" collapsed="false">
      <c r="B27" s="82" t="s">
        <v>44</v>
      </c>
      <c r="C27" s="83"/>
      <c r="D27" s="83"/>
      <c r="E27" s="84" t="n">
        <f aca="false">E29+E33+E35+E38+E41</f>
        <v>3661951</v>
      </c>
      <c r="F27" s="84" t="n">
        <f aca="false">F29+F33+F35+F38+F41</f>
        <v>-187606</v>
      </c>
      <c r="G27" s="84" t="n">
        <f aca="false">G29+G33+G35+G38+G41</f>
        <v>3474345</v>
      </c>
    </row>
    <row r="28" customFormat="false" ht="15" hidden="false" customHeight="false" outlineLevel="0" collapsed="false">
      <c r="B28" s="85"/>
      <c r="C28" s="86"/>
      <c r="D28" s="86"/>
      <c r="E28" s="87"/>
      <c r="F28" s="87"/>
      <c r="G28" s="87"/>
    </row>
    <row r="29" customFormat="false" ht="15" hidden="false" customHeight="false" outlineLevel="0" collapsed="false">
      <c r="B29" s="71" t="n">
        <v>63</v>
      </c>
      <c r="C29" s="88"/>
      <c r="D29" s="89" t="s">
        <v>45</v>
      </c>
      <c r="E29" s="90" t="n">
        <f aca="false">SUM(E30)</f>
        <v>226000</v>
      </c>
      <c r="F29" s="90" t="n">
        <f aca="false">SUM(F30)</f>
        <v>0</v>
      </c>
      <c r="G29" s="90" t="n">
        <f aca="false">SUM(G30)</f>
        <v>226000</v>
      </c>
    </row>
    <row r="30" customFormat="false" ht="15" hidden="false" customHeight="false" outlineLevel="0" collapsed="false">
      <c r="B30" s="91" t="n">
        <v>663</v>
      </c>
      <c r="C30" s="91" t="s">
        <v>46</v>
      </c>
      <c r="D30" s="92" t="s">
        <v>45</v>
      </c>
      <c r="E30" s="93" t="n">
        <v>226000</v>
      </c>
      <c r="F30" s="93" t="n">
        <v>0</v>
      </c>
      <c r="G30" s="93" t="n">
        <f aca="false">SUM(E30:F30)</f>
        <v>226000</v>
      </c>
    </row>
    <row r="31" customFormat="false" ht="15" hidden="false" customHeight="false" outlineLevel="0" collapsed="false">
      <c r="B31" s="94"/>
      <c r="C31" s="95"/>
      <c r="D31" s="95"/>
      <c r="E31" s="96" t="s">
        <v>46</v>
      </c>
      <c r="F31" s="96" t="s">
        <v>46</v>
      </c>
      <c r="G31" s="96" t="s">
        <v>46</v>
      </c>
    </row>
    <row r="32" customFormat="false" ht="15" hidden="false" customHeight="false" outlineLevel="0" collapsed="false">
      <c r="B32" s="97"/>
      <c r="C32" s="98"/>
      <c r="D32" s="98"/>
      <c r="E32" s="99" t="n">
        <f aca="false">SUM(E33+E35)</f>
        <v>304400</v>
      </c>
      <c r="F32" s="99" t="n">
        <f aca="false">SUM(F33+F35)</f>
        <v>0</v>
      </c>
      <c r="G32" s="99" t="n">
        <f aca="false">SUM(G33+G35)</f>
        <v>304400</v>
      </c>
    </row>
    <row r="33" customFormat="false" ht="15" hidden="false" customHeight="false" outlineLevel="0" collapsed="false">
      <c r="B33" s="100" t="n">
        <v>64</v>
      </c>
      <c r="C33" s="100" t="s">
        <v>46</v>
      </c>
      <c r="D33" s="89" t="s">
        <v>47</v>
      </c>
      <c r="E33" s="101" t="n">
        <f aca="false">SUM(E34)</f>
        <v>50</v>
      </c>
      <c r="F33" s="101" t="n">
        <f aca="false">SUM(F34)</f>
        <v>0</v>
      </c>
      <c r="G33" s="101" t="n">
        <f aca="false">SUM(G34)</f>
        <v>50</v>
      </c>
    </row>
    <row r="34" customFormat="false" ht="15" hidden="false" customHeight="false" outlineLevel="0" collapsed="false">
      <c r="B34" s="91" t="n">
        <v>641</v>
      </c>
      <c r="C34" s="91"/>
      <c r="D34" s="92" t="s">
        <v>47</v>
      </c>
      <c r="E34" s="93" t="n">
        <v>50</v>
      </c>
      <c r="F34" s="93" t="n">
        <v>0</v>
      </c>
      <c r="G34" s="93" t="n">
        <f aca="false">SUM(E34:F34)</f>
        <v>50</v>
      </c>
    </row>
    <row r="35" customFormat="false" ht="15" hidden="false" customHeight="false" outlineLevel="0" collapsed="false">
      <c r="B35" s="100" t="n">
        <v>66</v>
      </c>
      <c r="C35" s="100" t="s">
        <v>46</v>
      </c>
      <c r="D35" s="89" t="s">
        <v>48</v>
      </c>
      <c r="E35" s="101" t="n">
        <f aca="false">SUM(E36)</f>
        <v>304350</v>
      </c>
      <c r="F35" s="101" t="n">
        <f aca="false">SUM(F36)</f>
        <v>0</v>
      </c>
      <c r="G35" s="101" t="n">
        <f aca="false">SUM(G36)</f>
        <v>304350</v>
      </c>
    </row>
    <row r="36" customFormat="false" ht="15" hidden="false" customHeight="false" outlineLevel="0" collapsed="false">
      <c r="B36" s="91" t="n">
        <v>661</v>
      </c>
      <c r="C36" s="91" t="s">
        <v>46</v>
      </c>
      <c r="D36" s="92" t="s">
        <v>48</v>
      </c>
      <c r="E36" s="93" t="n">
        <v>304350</v>
      </c>
      <c r="F36" s="93" t="n">
        <v>0</v>
      </c>
      <c r="G36" s="93" t="n">
        <f aca="false">SUM(E36:F36)</f>
        <v>304350</v>
      </c>
    </row>
    <row r="37" customFormat="false" ht="15" hidden="false" customHeight="false" outlineLevel="0" collapsed="false">
      <c r="B37" s="102"/>
      <c r="C37" s="102"/>
      <c r="D37" s="103"/>
      <c r="E37" s="104" t="n">
        <f aca="false">E38</f>
        <v>0</v>
      </c>
      <c r="F37" s="104" t="n">
        <f aca="false">F38</f>
        <v>0</v>
      </c>
      <c r="G37" s="104" t="n">
        <f aca="false">G38</f>
        <v>0</v>
      </c>
    </row>
    <row r="38" s="105" customFormat="true" ht="15" hidden="false" customHeight="false" outlineLevel="0" collapsed="false">
      <c r="B38" s="106" t="n">
        <v>66</v>
      </c>
      <c r="C38" s="106"/>
      <c r="D38" s="107" t="s">
        <v>49</v>
      </c>
      <c r="E38" s="108" t="n">
        <f aca="false">E39</f>
        <v>0</v>
      </c>
      <c r="F38" s="108" t="n">
        <f aca="false">F39</f>
        <v>0</v>
      </c>
      <c r="G38" s="108" t="n">
        <f aca="false">G39</f>
        <v>0</v>
      </c>
    </row>
    <row r="39" customFormat="false" ht="15" hidden="false" customHeight="false" outlineLevel="0" collapsed="false">
      <c r="B39" s="109" t="n">
        <v>663</v>
      </c>
      <c r="C39" s="109"/>
      <c r="D39" s="110" t="s">
        <v>49</v>
      </c>
      <c r="E39" s="111" t="n">
        <v>0</v>
      </c>
      <c r="F39" s="111" t="n">
        <v>0</v>
      </c>
      <c r="G39" s="111" t="n">
        <f aca="false">SUM(E39:F39)</f>
        <v>0</v>
      </c>
    </row>
    <row r="40" customFormat="false" ht="15" hidden="false" customHeight="false" outlineLevel="0" collapsed="false">
      <c r="B40" s="112"/>
      <c r="C40" s="113"/>
      <c r="D40" s="113"/>
      <c r="E40" s="114"/>
      <c r="F40" s="114"/>
      <c r="G40" s="114"/>
    </row>
    <row r="41" customFormat="false" ht="30" hidden="false" customHeight="false" outlineLevel="0" collapsed="false">
      <c r="B41" s="100" t="n">
        <v>67</v>
      </c>
      <c r="C41" s="100" t="s">
        <v>46</v>
      </c>
      <c r="D41" s="89" t="s">
        <v>50</v>
      </c>
      <c r="E41" s="101" t="n">
        <f aca="false">SUM(E42)</f>
        <v>3131551</v>
      </c>
      <c r="F41" s="101" t="n">
        <f aca="false">SUM(F42)</f>
        <v>-187606</v>
      </c>
      <c r="G41" s="101" t="n">
        <f aca="false">SUM(G42)</f>
        <v>2943945</v>
      </c>
    </row>
    <row r="42" customFormat="false" ht="30" hidden="false" customHeight="false" outlineLevel="0" collapsed="false">
      <c r="B42" s="91" t="n">
        <v>671</v>
      </c>
      <c r="C42" s="91" t="s">
        <v>46</v>
      </c>
      <c r="D42" s="92" t="s">
        <v>51</v>
      </c>
      <c r="E42" s="93" t="n">
        <v>3131551</v>
      </c>
      <c r="F42" s="93" t="n">
        <v>-187606</v>
      </c>
      <c r="G42" s="93" t="n">
        <f aca="false">SUM(E42:F42)</f>
        <v>2943945</v>
      </c>
    </row>
    <row r="43" customFormat="false" ht="15.75" hidden="true" customHeight="false" outlineLevel="0" collapsed="false">
      <c r="B43" s="80" t="s">
        <v>52</v>
      </c>
      <c r="C43" s="80"/>
      <c r="D43" s="80"/>
      <c r="E43" s="115" t="n">
        <f aca="false">+E44+E65+E78</f>
        <v>3671951</v>
      </c>
      <c r="F43" s="115" t="n">
        <f aca="false">+F44+F65+F78</f>
        <v>-187606</v>
      </c>
      <c r="G43" s="115" t="n">
        <f aca="false">+G44+G65+G78</f>
        <v>3484345</v>
      </c>
    </row>
    <row r="44" customFormat="false" ht="15" hidden="true" customHeight="false" outlineLevel="0" collapsed="false">
      <c r="B44" s="82"/>
      <c r="C44" s="83"/>
      <c r="D44" s="83"/>
      <c r="E44" s="84" t="n">
        <f aca="false">+E45+E55</f>
        <v>3250481</v>
      </c>
      <c r="F44" s="84" t="n">
        <f aca="false">+F45+F55</f>
        <v>-185856</v>
      </c>
      <c r="G44" s="84" t="n">
        <f aca="false">+G45+G55</f>
        <v>3064625</v>
      </c>
    </row>
    <row r="45" customFormat="false" ht="15" hidden="true" customHeight="false" outlineLevel="0" collapsed="false">
      <c r="B45" s="112"/>
      <c r="C45" s="113"/>
      <c r="D45" s="113"/>
      <c r="E45" s="114" t="n">
        <f aca="false">SUM(E46+E50)</f>
        <v>2936081</v>
      </c>
      <c r="F45" s="114" t="n">
        <f aca="false">SUM(F46+F50)</f>
        <v>-185856</v>
      </c>
      <c r="G45" s="114" t="n">
        <f aca="false">SUM(G46+G50)</f>
        <v>2750225</v>
      </c>
      <c r="I45" s="60"/>
      <c r="J45" s="60"/>
    </row>
    <row r="46" customFormat="false" ht="15" hidden="true" customHeight="false" outlineLevel="0" collapsed="false">
      <c r="B46" s="116" t="n">
        <v>31</v>
      </c>
      <c r="C46" s="117"/>
      <c r="D46" s="117" t="s">
        <v>53</v>
      </c>
      <c r="E46" s="118" t="n">
        <f aca="false">SUM(E47:E49)</f>
        <v>2547608</v>
      </c>
      <c r="F46" s="118" t="n">
        <f aca="false">SUM(F47:F49)</f>
        <v>-155856</v>
      </c>
      <c r="G46" s="118" t="n">
        <f aca="false">SUM(G47:G49)</f>
        <v>2391752</v>
      </c>
      <c r="I46" s="60"/>
      <c r="J46" s="60"/>
    </row>
    <row r="47" customFormat="false" ht="15" hidden="true" customHeight="false" outlineLevel="0" collapsed="false">
      <c r="B47" s="91" t="n">
        <v>311</v>
      </c>
      <c r="C47" s="91" t="s">
        <v>46</v>
      </c>
      <c r="D47" s="92" t="s">
        <v>54</v>
      </c>
      <c r="E47" s="93" t="n">
        <v>1982762</v>
      </c>
      <c r="F47" s="93" t="n">
        <v>-100000</v>
      </c>
      <c r="G47" s="93" t="n">
        <f aca="false">SUM(E47:F47)</f>
        <v>1882762</v>
      </c>
    </row>
    <row r="48" customFormat="false" ht="15" hidden="true" customHeight="false" outlineLevel="0" collapsed="false">
      <c r="B48" s="91" t="n">
        <v>312</v>
      </c>
      <c r="C48" s="91" t="s">
        <v>46</v>
      </c>
      <c r="D48" s="92" t="s">
        <v>55</v>
      </c>
      <c r="E48" s="93" t="n">
        <v>240990</v>
      </c>
      <c r="F48" s="93" t="n">
        <v>-32000</v>
      </c>
      <c r="G48" s="93" t="n">
        <f aca="false">SUM(E48:F48)</f>
        <v>208990</v>
      </c>
    </row>
    <row r="49" customFormat="false" ht="15" hidden="true" customHeight="false" outlineLevel="0" collapsed="false">
      <c r="B49" s="91" t="n">
        <v>313</v>
      </c>
      <c r="C49" s="91" t="s">
        <v>46</v>
      </c>
      <c r="D49" s="92" t="s">
        <v>56</v>
      </c>
      <c r="E49" s="93" t="n">
        <v>323856</v>
      </c>
      <c r="F49" s="93" t="n">
        <v>-23856</v>
      </c>
      <c r="G49" s="93" t="n">
        <f aca="false">SUM(E49:F49)</f>
        <v>300000</v>
      </c>
    </row>
    <row r="50" customFormat="false" ht="15" hidden="true" customHeight="false" outlineLevel="0" collapsed="false">
      <c r="B50" s="100" t="n">
        <v>32</v>
      </c>
      <c r="C50" s="100"/>
      <c r="D50" s="89" t="s">
        <v>57</v>
      </c>
      <c r="E50" s="101" t="n">
        <f aca="false">SUM(E51:E54)</f>
        <v>388473</v>
      </c>
      <c r="F50" s="101" t="n">
        <f aca="false">SUM(F51:F54)</f>
        <v>-30000</v>
      </c>
      <c r="G50" s="101" t="n">
        <f aca="false">SUM(G51:G54)</f>
        <v>358473</v>
      </c>
      <c r="I50" s="60"/>
    </row>
    <row r="51" customFormat="false" ht="15" hidden="true" customHeight="false" outlineLevel="0" collapsed="false">
      <c r="B51" s="91" t="n">
        <v>321</v>
      </c>
      <c r="C51" s="91" t="s">
        <v>46</v>
      </c>
      <c r="D51" s="92" t="s">
        <v>58</v>
      </c>
      <c r="E51" s="93" t="n">
        <v>62520</v>
      </c>
      <c r="F51" s="93" t="n">
        <v>0</v>
      </c>
      <c r="G51" s="93" t="n">
        <f aca="false">SUM(E51:F51)</f>
        <v>62520</v>
      </c>
    </row>
    <row r="52" customFormat="false" ht="15" hidden="true" customHeight="false" outlineLevel="0" collapsed="false">
      <c r="B52" s="91" t="n">
        <v>322</v>
      </c>
      <c r="C52" s="91" t="s">
        <v>46</v>
      </c>
      <c r="D52" s="92" t="s">
        <v>59</v>
      </c>
      <c r="E52" s="93" t="n">
        <v>55793</v>
      </c>
      <c r="F52" s="93" t="n">
        <v>0</v>
      </c>
      <c r="G52" s="93" t="n">
        <f aca="false">SUM(E52:F52)</f>
        <v>55793</v>
      </c>
    </row>
    <row r="53" customFormat="false" ht="15" hidden="true" customHeight="false" outlineLevel="0" collapsed="false">
      <c r="B53" s="91" t="n">
        <v>323</v>
      </c>
      <c r="C53" s="91" t="s">
        <v>46</v>
      </c>
      <c r="D53" s="92" t="s">
        <v>60</v>
      </c>
      <c r="E53" s="93" t="n">
        <v>255160</v>
      </c>
      <c r="F53" s="93" t="n">
        <v>-25000</v>
      </c>
      <c r="G53" s="93" t="n">
        <f aca="false">SUM(E53:F53)</f>
        <v>230160</v>
      </c>
    </row>
    <row r="54" customFormat="false" ht="15" hidden="true" customHeight="false" outlineLevel="0" collapsed="false">
      <c r="B54" s="91" t="n">
        <v>329</v>
      </c>
      <c r="C54" s="91" t="s">
        <v>46</v>
      </c>
      <c r="D54" s="92" t="s">
        <v>61</v>
      </c>
      <c r="E54" s="93" t="n">
        <v>15000</v>
      </c>
      <c r="F54" s="93" t="n">
        <v>-5000</v>
      </c>
      <c r="G54" s="93" t="n">
        <f aca="false">SUM(E54:F54)</f>
        <v>10000</v>
      </c>
    </row>
    <row r="55" customFormat="false" ht="15" hidden="true" customHeight="false" outlineLevel="0" collapsed="false">
      <c r="B55" s="97"/>
      <c r="C55" s="98"/>
      <c r="D55" s="98"/>
      <c r="E55" s="99" t="n">
        <f aca="false">SUM(E56+E61+E63)</f>
        <v>314400</v>
      </c>
      <c r="F55" s="99" t="n">
        <f aca="false">SUM(F56+F61+F63)</f>
        <v>0</v>
      </c>
      <c r="G55" s="99" t="n">
        <f aca="false">SUM(G56+G61+G63)</f>
        <v>314400</v>
      </c>
    </row>
    <row r="56" customFormat="false" ht="15" hidden="true" customHeight="false" outlineLevel="0" collapsed="false">
      <c r="B56" s="100" t="n">
        <v>32</v>
      </c>
      <c r="C56" s="100"/>
      <c r="D56" s="89" t="s">
        <v>57</v>
      </c>
      <c r="E56" s="101" t="n">
        <f aca="false">SUM(E57:E60)</f>
        <v>292900</v>
      </c>
      <c r="F56" s="101" t="n">
        <f aca="false">SUM(F57:F60)</f>
        <v>0</v>
      </c>
      <c r="G56" s="101" t="n">
        <f aca="false">SUM(G57:G60)</f>
        <v>292900</v>
      </c>
    </row>
    <row r="57" customFormat="false" ht="15" hidden="true" customHeight="false" outlineLevel="0" collapsed="false">
      <c r="B57" s="91" t="n">
        <v>321</v>
      </c>
      <c r="C57" s="91" t="s">
        <v>46</v>
      </c>
      <c r="D57" s="92" t="s">
        <v>58</v>
      </c>
      <c r="E57" s="93" t="n">
        <v>11000</v>
      </c>
      <c r="F57" s="93" t="n">
        <v>0</v>
      </c>
      <c r="G57" s="93" t="n">
        <f aca="false">SUM(E57:F57)</f>
        <v>11000</v>
      </c>
    </row>
    <row r="58" customFormat="false" ht="15" hidden="true" customHeight="false" outlineLevel="0" collapsed="false">
      <c r="B58" s="91" t="n">
        <v>322</v>
      </c>
      <c r="C58" s="91" t="s">
        <v>46</v>
      </c>
      <c r="D58" s="92" t="s">
        <v>59</v>
      </c>
      <c r="E58" s="93" t="n">
        <v>141000</v>
      </c>
      <c r="F58" s="93" t="n">
        <v>0</v>
      </c>
      <c r="G58" s="93" t="n">
        <f aca="false">SUM(E58:F58)</f>
        <v>141000</v>
      </c>
    </row>
    <row r="59" customFormat="false" ht="15" hidden="true" customHeight="false" outlineLevel="0" collapsed="false">
      <c r="B59" s="91" t="n">
        <v>323</v>
      </c>
      <c r="C59" s="91" t="s">
        <v>46</v>
      </c>
      <c r="D59" s="92" t="s">
        <v>60</v>
      </c>
      <c r="E59" s="93" t="n">
        <v>100300</v>
      </c>
      <c r="F59" s="93" t="n">
        <v>0</v>
      </c>
      <c r="G59" s="93" t="n">
        <f aca="false">SUM(E59:F59)</f>
        <v>100300</v>
      </c>
    </row>
    <row r="60" customFormat="false" ht="15" hidden="true" customHeight="false" outlineLevel="0" collapsed="false">
      <c r="B60" s="91" t="n">
        <v>329</v>
      </c>
      <c r="C60" s="91" t="s">
        <v>46</v>
      </c>
      <c r="D60" s="92" t="s">
        <v>61</v>
      </c>
      <c r="E60" s="93" t="n">
        <v>40600</v>
      </c>
      <c r="F60" s="93" t="n">
        <v>0</v>
      </c>
      <c r="G60" s="93" t="n">
        <f aca="false">SUM(E60:F60)</f>
        <v>40600</v>
      </c>
    </row>
    <row r="61" customFormat="false" ht="15" hidden="true" customHeight="false" outlineLevel="0" collapsed="false">
      <c r="B61" s="100" t="n">
        <v>34</v>
      </c>
      <c r="C61" s="100"/>
      <c r="D61" s="89" t="s">
        <v>62</v>
      </c>
      <c r="E61" s="101" t="n">
        <f aca="false">SUM(E62)</f>
        <v>4500</v>
      </c>
      <c r="F61" s="101" t="n">
        <f aca="false">SUM(F62)</f>
        <v>0</v>
      </c>
      <c r="G61" s="101" t="n">
        <f aca="false">SUM(G62)</f>
        <v>4500</v>
      </c>
    </row>
    <row r="62" customFormat="false" ht="15" hidden="true" customHeight="false" outlineLevel="0" collapsed="false">
      <c r="B62" s="91" t="n">
        <v>343</v>
      </c>
      <c r="C62" s="91" t="s">
        <v>46</v>
      </c>
      <c r="D62" s="92" t="s">
        <v>63</v>
      </c>
      <c r="E62" s="93" t="n">
        <v>4500</v>
      </c>
      <c r="F62" s="93" t="n">
        <v>0</v>
      </c>
      <c r="G62" s="93" t="n">
        <f aca="false">SUM(E62:F62)</f>
        <v>4500</v>
      </c>
    </row>
    <row r="63" customFormat="false" ht="15" hidden="true" customHeight="false" outlineLevel="0" collapsed="false">
      <c r="B63" s="100" t="n">
        <v>42</v>
      </c>
      <c r="C63" s="100"/>
      <c r="D63" s="89" t="s">
        <v>64</v>
      </c>
      <c r="E63" s="101" t="n">
        <f aca="false">SUM(E64)</f>
        <v>17000</v>
      </c>
      <c r="F63" s="101" t="n">
        <f aca="false">SUM(F64)</f>
        <v>0</v>
      </c>
      <c r="G63" s="101" t="n">
        <f aca="false">SUM(G64)</f>
        <v>17000</v>
      </c>
    </row>
    <row r="64" customFormat="false" ht="15" hidden="true" customHeight="false" outlineLevel="0" collapsed="false">
      <c r="B64" s="91" t="n">
        <v>422</v>
      </c>
      <c r="C64" s="91" t="s">
        <v>46</v>
      </c>
      <c r="D64" s="92" t="s">
        <v>65</v>
      </c>
      <c r="E64" s="93" t="n">
        <v>17000</v>
      </c>
      <c r="F64" s="93" t="n">
        <v>0</v>
      </c>
      <c r="G64" s="93" t="n">
        <f aca="false">SUM(E64:F64)</f>
        <v>17000</v>
      </c>
    </row>
    <row r="65" customFormat="false" ht="15" hidden="true" customHeight="false" outlineLevel="0" collapsed="false">
      <c r="B65" s="119"/>
      <c r="C65" s="120"/>
      <c r="D65" s="120"/>
      <c r="E65" s="121" t="n">
        <f aca="false">SUM(E66+E70)</f>
        <v>83470</v>
      </c>
      <c r="F65" s="121" t="n">
        <f aca="false">SUM(F66+F70)</f>
        <v>-1750</v>
      </c>
      <c r="G65" s="121" t="n">
        <f aca="false">SUM(G66+G70)</f>
        <v>81720</v>
      </c>
    </row>
    <row r="66" customFormat="false" ht="15" hidden="true" customHeight="false" outlineLevel="0" collapsed="false">
      <c r="B66" s="112"/>
      <c r="C66" s="113"/>
      <c r="D66" s="113"/>
      <c r="E66" s="114" t="n">
        <f aca="false">SUM(E67)</f>
        <v>52470</v>
      </c>
      <c r="F66" s="114" t="n">
        <f aca="false">SUM(F67)</f>
        <v>-1750</v>
      </c>
      <c r="G66" s="114" t="n">
        <f aca="false">SUM(G67)</f>
        <v>50720</v>
      </c>
    </row>
    <row r="67" customFormat="false" ht="15" hidden="true" customHeight="false" outlineLevel="0" collapsed="false">
      <c r="B67" s="100" t="n">
        <v>32</v>
      </c>
      <c r="C67" s="100" t="s">
        <v>46</v>
      </c>
      <c r="D67" s="89" t="s">
        <v>57</v>
      </c>
      <c r="E67" s="101" t="n">
        <f aca="false">SUM(E68:E69)</f>
        <v>52470</v>
      </c>
      <c r="F67" s="101" t="n">
        <f aca="false">SUM(F68:F69)</f>
        <v>-1750</v>
      </c>
      <c r="G67" s="101" t="n">
        <f aca="false">SUM(G68:G69)</f>
        <v>50720</v>
      </c>
    </row>
    <row r="68" customFormat="false" ht="15" hidden="true" customHeight="false" outlineLevel="0" collapsed="false">
      <c r="B68" s="91" t="n">
        <v>323</v>
      </c>
      <c r="C68" s="91" t="s">
        <v>46</v>
      </c>
      <c r="D68" s="92" t="s">
        <v>60</v>
      </c>
      <c r="E68" s="93" t="n">
        <v>43220</v>
      </c>
      <c r="F68" s="93" t="n">
        <v>0</v>
      </c>
      <c r="G68" s="93" t="n">
        <f aca="false">SUM(E68:F68)</f>
        <v>43220</v>
      </c>
    </row>
    <row r="69" customFormat="false" ht="15" hidden="true" customHeight="false" outlineLevel="0" collapsed="false">
      <c r="B69" s="91" t="n">
        <v>329</v>
      </c>
      <c r="C69" s="91" t="s">
        <v>46</v>
      </c>
      <c r="D69" s="92" t="s">
        <v>61</v>
      </c>
      <c r="E69" s="93" t="n">
        <v>9250</v>
      </c>
      <c r="F69" s="93" t="n">
        <v>-1750</v>
      </c>
      <c r="G69" s="93" t="n">
        <f aca="false">SUM(E69:F69)</f>
        <v>7500</v>
      </c>
    </row>
    <row r="70" customFormat="false" ht="15" hidden="true" customHeight="false" outlineLevel="0" collapsed="false">
      <c r="B70" s="122"/>
      <c r="C70" s="123"/>
      <c r="D70" s="123"/>
      <c r="E70" s="124" t="n">
        <f aca="false">SUM(E71)</f>
        <v>31000</v>
      </c>
      <c r="F70" s="124" t="n">
        <f aca="false">SUM(F71)</f>
        <v>0</v>
      </c>
      <c r="G70" s="124" t="n">
        <f aca="false">SUM(G71)</f>
        <v>31000</v>
      </c>
    </row>
    <row r="71" customFormat="false" ht="15" hidden="true" customHeight="false" outlineLevel="0" collapsed="false">
      <c r="B71" s="100" t="n">
        <v>32</v>
      </c>
      <c r="C71" s="100" t="s">
        <v>46</v>
      </c>
      <c r="D71" s="89" t="s">
        <v>57</v>
      </c>
      <c r="E71" s="101" t="n">
        <f aca="false">SUM(E72)</f>
        <v>31000</v>
      </c>
      <c r="F71" s="101" t="n">
        <f aca="false">SUM(F72)</f>
        <v>0</v>
      </c>
      <c r="G71" s="101" t="n">
        <f aca="false">SUM(G72)</f>
        <v>31000</v>
      </c>
    </row>
    <row r="72" customFormat="false" ht="15" hidden="true" customHeight="false" outlineLevel="0" collapsed="false">
      <c r="B72" s="91" t="n">
        <v>323</v>
      </c>
      <c r="C72" s="91" t="s">
        <v>46</v>
      </c>
      <c r="D72" s="92" t="s">
        <v>60</v>
      </c>
      <c r="E72" s="93" t="n">
        <v>31000</v>
      </c>
      <c r="F72" s="93" t="n">
        <v>0</v>
      </c>
      <c r="G72" s="93" t="n">
        <f aca="false">SUM(E72:F72)</f>
        <v>31000</v>
      </c>
    </row>
    <row r="73" customFormat="false" ht="15" hidden="true" customHeight="false" outlineLevel="0" collapsed="false">
      <c r="B73" s="100" t="n">
        <v>42</v>
      </c>
      <c r="C73" s="100" t="s">
        <v>46</v>
      </c>
      <c r="D73" s="89" t="s">
        <v>64</v>
      </c>
      <c r="E73" s="101" t="n">
        <v>0</v>
      </c>
      <c r="F73" s="101" t="n">
        <v>0</v>
      </c>
      <c r="G73" s="101" t="n">
        <v>0</v>
      </c>
    </row>
    <row r="74" customFormat="false" ht="15" hidden="true" customHeight="false" outlineLevel="0" collapsed="false">
      <c r="B74" s="91" t="n">
        <v>422</v>
      </c>
      <c r="C74" s="91" t="s">
        <v>46</v>
      </c>
      <c r="D74" s="92" t="s">
        <v>65</v>
      </c>
      <c r="E74" s="93" t="n">
        <v>0</v>
      </c>
      <c r="F74" s="93" t="n">
        <v>0</v>
      </c>
      <c r="G74" s="93" t="n">
        <v>0</v>
      </c>
    </row>
    <row r="75" customFormat="false" ht="15" hidden="true" customHeight="false" outlineLevel="0" collapsed="false">
      <c r="B75" s="85"/>
      <c r="C75" s="86"/>
      <c r="D75" s="86"/>
      <c r="E75" s="87" t="n">
        <f aca="false">SUM(E76)</f>
        <v>0</v>
      </c>
      <c r="F75" s="87" t="n">
        <f aca="false">SUM(F76)</f>
        <v>0</v>
      </c>
      <c r="G75" s="87" t="n">
        <f aca="false">SUM(G76)</f>
        <v>0</v>
      </c>
    </row>
    <row r="76" customFormat="false" ht="15" hidden="true" customHeight="false" outlineLevel="0" collapsed="false">
      <c r="B76" s="100" t="n">
        <v>32</v>
      </c>
      <c r="C76" s="100" t="s">
        <v>46</v>
      </c>
      <c r="D76" s="89" t="s">
        <v>57</v>
      </c>
      <c r="E76" s="90" t="n">
        <f aca="false">SUM(E77)</f>
        <v>0</v>
      </c>
      <c r="F76" s="90" t="n">
        <f aca="false">SUM(F77)</f>
        <v>0</v>
      </c>
      <c r="G76" s="90" t="n">
        <f aca="false">SUM(G77)</f>
        <v>0</v>
      </c>
    </row>
    <row r="77" customFormat="false" ht="15" hidden="true" customHeight="false" outlineLevel="0" collapsed="false">
      <c r="B77" s="91" t="n">
        <v>329</v>
      </c>
      <c r="C77" s="91" t="s">
        <v>46</v>
      </c>
      <c r="D77" s="92" t="s">
        <v>61</v>
      </c>
      <c r="E77" s="93" t="n">
        <v>0</v>
      </c>
      <c r="F77" s="93" t="n">
        <v>0</v>
      </c>
      <c r="G77" s="93" t="n">
        <f aca="false">SUM(E77:F77)</f>
        <v>0</v>
      </c>
    </row>
    <row r="78" customFormat="false" ht="15" hidden="true" customHeight="false" outlineLevel="0" collapsed="false">
      <c r="B78" s="119"/>
      <c r="C78" s="120"/>
      <c r="D78" s="120"/>
      <c r="E78" s="121" t="n">
        <f aca="false">+E79+E83</f>
        <v>338000</v>
      </c>
      <c r="F78" s="121" t="n">
        <f aca="false">+F79+F83</f>
        <v>0</v>
      </c>
      <c r="G78" s="121" t="n">
        <f aca="false">+G79+G83</f>
        <v>338000</v>
      </c>
    </row>
    <row r="79" customFormat="false" ht="15" hidden="true" customHeight="false" outlineLevel="0" collapsed="false">
      <c r="B79" s="112"/>
      <c r="C79" s="113"/>
      <c r="D79" s="113"/>
      <c r="E79" s="114" t="n">
        <f aca="false">SUM(E80)</f>
        <v>143000</v>
      </c>
      <c r="F79" s="114" t="n">
        <f aca="false">SUM(F80)</f>
        <v>0</v>
      </c>
      <c r="G79" s="114" t="n">
        <f aca="false">SUM(G80)</f>
        <v>143000</v>
      </c>
    </row>
    <row r="80" customFormat="false" ht="15" hidden="true" customHeight="false" outlineLevel="0" collapsed="false">
      <c r="B80" s="100" t="n">
        <v>42</v>
      </c>
      <c r="C80" s="100" t="s">
        <v>46</v>
      </c>
      <c r="D80" s="89" t="s">
        <v>64</v>
      </c>
      <c r="E80" s="101" t="n">
        <f aca="false">SUM(E81:E82)</f>
        <v>143000</v>
      </c>
      <c r="F80" s="101" t="n">
        <f aca="false">SUM(F81:F82)</f>
        <v>0</v>
      </c>
      <c r="G80" s="101" t="n">
        <f aca="false">SUM(G81:G82)</f>
        <v>143000</v>
      </c>
    </row>
    <row r="81" customFormat="false" ht="15" hidden="true" customHeight="false" outlineLevel="0" collapsed="false">
      <c r="B81" s="91" t="n">
        <v>422</v>
      </c>
      <c r="C81" s="91" t="s">
        <v>46</v>
      </c>
      <c r="D81" s="92" t="s">
        <v>65</v>
      </c>
      <c r="E81" s="93" t="n">
        <v>23000</v>
      </c>
      <c r="F81" s="93" t="n">
        <v>0</v>
      </c>
      <c r="G81" s="93" t="n">
        <f aca="false">SUM(E81:F81)</f>
        <v>23000</v>
      </c>
    </row>
    <row r="82" customFormat="false" ht="15" hidden="true" customHeight="false" outlineLevel="0" collapsed="false">
      <c r="B82" s="91" t="n">
        <v>424</v>
      </c>
      <c r="C82" s="91" t="s">
        <v>46</v>
      </c>
      <c r="D82" s="92" t="s">
        <v>66</v>
      </c>
      <c r="E82" s="93" t="n">
        <v>120000</v>
      </c>
      <c r="F82" s="93" t="n">
        <v>0</v>
      </c>
      <c r="G82" s="93" t="n">
        <f aca="false">SUM(E82:F82)</f>
        <v>120000</v>
      </c>
    </row>
    <row r="83" customFormat="false" ht="15" hidden="true" customHeight="false" outlineLevel="0" collapsed="false">
      <c r="B83" s="122"/>
      <c r="C83" s="123"/>
      <c r="D83" s="123"/>
      <c r="E83" s="124" t="n">
        <f aca="false">SUM(E84)</f>
        <v>195000</v>
      </c>
      <c r="F83" s="124" t="n">
        <f aca="false">SUM(F84)</f>
        <v>0</v>
      </c>
      <c r="G83" s="124" t="n">
        <f aca="false">SUM(G84)</f>
        <v>195000</v>
      </c>
    </row>
    <row r="84" customFormat="false" ht="15" hidden="true" customHeight="false" outlineLevel="0" collapsed="false">
      <c r="B84" s="100" t="n">
        <v>42</v>
      </c>
      <c r="C84" s="100" t="s">
        <v>46</v>
      </c>
      <c r="D84" s="89" t="s">
        <v>64</v>
      </c>
      <c r="E84" s="101" t="n">
        <f aca="false">SUM(E85:E86)</f>
        <v>195000</v>
      </c>
      <c r="F84" s="101" t="n">
        <f aca="false">SUM(F85:F86)</f>
        <v>0</v>
      </c>
      <c r="G84" s="101" t="n">
        <f aca="false">SUM(G85:G86)</f>
        <v>195000</v>
      </c>
    </row>
    <row r="85" customFormat="false" ht="15" hidden="true" customHeight="false" outlineLevel="0" collapsed="false">
      <c r="B85" s="91" t="n">
        <v>422</v>
      </c>
      <c r="C85" s="91" t="s">
        <v>46</v>
      </c>
      <c r="D85" s="92" t="s">
        <v>65</v>
      </c>
      <c r="E85" s="93" t="n">
        <v>10000</v>
      </c>
      <c r="F85" s="93" t="n">
        <v>0</v>
      </c>
      <c r="G85" s="93" t="n">
        <f aca="false">SUM(E85:F85)</f>
        <v>10000</v>
      </c>
    </row>
    <row r="86" customFormat="false" ht="15" hidden="true" customHeight="false" outlineLevel="0" collapsed="false">
      <c r="B86" s="91" t="n">
        <v>424</v>
      </c>
      <c r="C86" s="91" t="s">
        <v>46</v>
      </c>
      <c r="D86" s="92" t="s">
        <v>66</v>
      </c>
      <c r="E86" s="93" t="n">
        <v>185000</v>
      </c>
      <c r="F86" s="93" t="n">
        <v>0</v>
      </c>
      <c r="G86" s="93" t="n">
        <f aca="false">SUM(E86:F86)</f>
        <v>185000</v>
      </c>
    </row>
  </sheetData>
  <mergeCells count="4">
    <mergeCell ref="B3:D3"/>
    <mergeCell ref="B5:D5"/>
    <mergeCell ref="B26:D26"/>
    <mergeCell ref="B43:D43"/>
  </mergeCells>
  <conditionalFormatting sqref="D1:D27 D40:D1048576">
    <cfRule type="containsText" priority="2" operator="containsText" aboveAverage="0" equalAverage="0" bottom="0" percent="0" rank="0" text="višak" dxfId="0">
      <formula>NOT(ISERROR(SEARCH("višak",D1)))</formula>
    </cfRule>
  </conditionalFormatting>
  <conditionalFormatting sqref="D28:D30">
    <cfRule type="containsText" priority="3" operator="containsText" aboveAverage="0" equalAverage="0" bottom="0" percent="0" rank="0" text="višak" dxfId="1">
      <formula>NOT(ISERROR(SEARCH("višak",D28)))</formula>
    </cfRule>
  </conditionalFormatting>
  <conditionalFormatting sqref="E31:G31 D31:D36">
    <cfRule type="containsText" priority="4" operator="containsText" aboveAverage="0" equalAverage="0" bottom="0" percent="0" rank="0" text="višak" dxfId="2">
      <formula>NOT(ISERROR(SEARCH("višak",D31)))</formula>
    </cfRule>
  </conditionalFormatting>
  <conditionalFormatting sqref="D37:D39">
    <cfRule type="containsText" priority="5" operator="containsText" aboveAverage="0" equalAverage="0" bottom="0" percent="0" rank="0" text="višak" dxfId="3">
      <formula>NOT(ISERROR(SEARCH("višak",D37)))</formula>
    </cfRule>
  </conditionalFormatting>
  <printOptions headings="false" gridLines="false" gridLinesSet="true" horizontalCentered="false" verticalCentered="false"/>
  <pageMargins left="0.708333333333333" right="0.708333333333333" top="0.551388888888889" bottom="0.747916666666667" header="0.511805555555555" footer="0.511805555555555"/>
  <pageSetup paperSize="9" scale="6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42" man="true" max="16383" min="0"/>
  </rowBreaks>
  <colBreaks count="1" manualBreakCount="1">
    <brk id="7" man="true" max="65535" min="0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3.43"/>
    <col collapsed="false" customWidth="true" hidden="false" outlineLevel="0" max="2" min="2" style="0" width="55.14"/>
    <col collapsed="false" customWidth="true" hidden="false" outlineLevel="0" max="3" min="3" style="0" width="14.01"/>
    <col collapsed="false" customWidth="true" hidden="false" outlineLevel="0" max="4" min="4" style="0" width="14.43"/>
    <col collapsed="false" customWidth="true" hidden="false" outlineLevel="0" max="5" min="5" style="0" width="15.42"/>
    <col collapsed="false" customWidth="true" hidden="false" outlineLevel="0" max="1025" min="6" style="0" width="8.67"/>
  </cols>
  <sheetData>
    <row r="1" customFormat="false" ht="15" hidden="false" customHeight="false" outlineLevel="0" collapsed="false">
      <c r="B1" s="125" t="s">
        <v>67</v>
      </c>
      <c r="C1" s="125"/>
      <c r="D1" s="125"/>
      <c r="E1" s="125"/>
    </row>
    <row r="3" customFormat="false" ht="15" hidden="false" customHeight="false" outlineLevel="0" collapsed="false">
      <c r="C3" s="125" t="s">
        <v>68</v>
      </c>
      <c r="D3" s="125" t="s">
        <v>69</v>
      </c>
      <c r="E3" s="126" t="s">
        <v>70</v>
      </c>
    </row>
    <row r="4" customFormat="false" ht="15" hidden="false" customHeight="false" outlineLevel="0" collapsed="false">
      <c r="C4" s="125" t="n">
        <v>2020</v>
      </c>
      <c r="D4" s="125" t="n">
        <v>2020</v>
      </c>
      <c r="E4" s="125" t="n">
        <v>2020</v>
      </c>
    </row>
    <row r="5" customFormat="false" ht="15" hidden="false" customHeight="false" outlineLevel="0" collapsed="false">
      <c r="A5" s="127" t="s">
        <v>71</v>
      </c>
      <c r="B5" s="127" t="s">
        <v>72</v>
      </c>
      <c r="C5" s="125"/>
      <c r="D5" s="125"/>
      <c r="E5" s="125"/>
    </row>
    <row r="6" customFormat="false" ht="15" hidden="false" customHeight="false" outlineLevel="0" collapsed="false">
      <c r="A6" s="0" t="s">
        <v>73</v>
      </c>
      <c r="B6" s="128"/>
      <c r="C6" s="129" t="n">
        <f aca="false">C7</f>
        <v>3671951</v>
      </c>
      <c r="D6" s="129" t="n">
        <f aca="false">D7</f>
        <v>-187606</v>
      </c>
      <c r="E6" s="129" t="n">
        <f aca="false">SUM(C6:D6)</f>
        <v>3484345</v>
      </c>
    </row>
    <row r="7" customFormat="false" ht="15" hidden="false" customHeight="false" outlineLevel="0" collapsed="false">
      <c r="A7" s="130" t="s">
        <v>74</v>
      </c>
      <c r="B7" s="130"/>
      <c r="C7" s="131" t="n">
        <f aca="false">C8</f>
        <v>3671951</v>
      </c>
      <c r="D7" s="131" t="n">
        <f aca="false">D8</f>
        <v>-187606</v>
      </c>
      <c r="E7" s="131" t="n">
        <f aca="false">SUM(C7:D7)</f>
        <v>3484345</v>
      </c>
    </row>
    <row r="8" customFormat="false" ht="15" hidden="false" customHeight="false" outlineLevel="0" collapsed="false">
      <c r="A8" s="132" t="s">
        <v>75</v>
      </c>
      <c r="B8" s="132"/>
      <c r="C8" s="133" t="n">
        <f aca="false">C9</f>
        <v>3671951</v>
      </c>
      <c r="D8" s="133" t="n">
        <f aca="false">D9</f>
        <v>-187606</v>
      </c>
      <c r="E8" s="133" t="n">
        <f aca="false">SUM(C8:D8)</f>
        <v>3484345</v>
      </c>
    </row>
    <row r="9" customFormat="false" ht="15" hidden="false" customHeight="false" outlineLevel="0" collapsed="false">
      <c r="A9" s="134" t="s">
        <v>76</v>
      </c>
      <c r="B9" s="134"/>
      <c r="C9" s="135" t="n">
        <f aca="false">C10</f>
        <v>3671951</v>
      </c>
      <c r="D9" s="135" t="n">
        <f aca="false">D10</f>
        <v>-187606</v>
      </c>
      <c r="E9" s="135" t="n">
        <f aca="false">SUM(C10:D10)</f>
        <v>3484345</v>
      </c>
    </row>
    <row r="10" customFormat="false" ht="15" hidden="false" customHeight="false" outlineLevel="0" collapsed="false">
      <c r="A10" s="136" t="s">
        <v>77</v>
      </c>
      <c r="B10" s="136"/>
      <c r="C10" s="137" t="n">
        <f aca="false">C11</f>
        <v>3671951</v>
      </c>
      <c r="D10" s="137" t="n">
        <f aca="false">D11</f>
        <v>-187606</v>
      </c>
      <c r="E10" s="137" t="n">
        <f aca="false">SUM(C10:D10)</f>
        <v>3484345</v>
      </c>
    </row>
    <row r="11" customFormat="false" ht="15" hidden="false" customHeight="false" outlineLevel="0" collapsed="false">
      <c r="A11" s="138" t="s">
        <v>78</v>
      </c>
      <c r="B11" s="138"/>
      <c r="C11" s="139" t="n">
        <f aca="false">C12+C34+C45</f>
        <v>3671951</v>
      </c>
      <c r="D11" s="139" t="n">
        <f aca="false">D12+D34+D45</f>
        <v>-187606</v>
      </c>
      <c r="E11" s="139" t="n">
        <f aca="false">SUM(C11:D11)</f>
        <v>3484345</v>
      </c>
    </row>
    <row r="12" customFormat="false" ht="15" hidden="false" customHeight="false" outlineLevel="0" collapsed="false">
      <c r="A12" s="140" t="s">
        <v>79</v>
      </c>
      <c r="B12" s="140"/>
      <c r="C12" s="141" t="n">
        <f aca="false">SUM(C14+C24)</f>
        <v>3250481</v>
      </c>
      <c r="D12" s="141" t="n">
        <f aca="false">SUM(D14+D24)</f>
        <v>-185856</v>
      </c>
      <c r="E12" s="141" t="n">
        <f aca="false">SUM(C12:D12)</f>
        <v>3064625</v>
      </c>
    </row>
    <row r="13" customFormat="false" ht="15" hidden="false" customHeight="false" outlineLevel="0" collapsed="false">
      <c r="A13" s="142" t="s">
        <v>80</v>
      </c>
      <c r="B13" s="142"/>
      <c r="C13" s="143" t="n">
        <f aca="false">C12</f>
        <v>3250481</v>
      </c>
      <c r="D13" s="143" t="n">
        <f aca="false">D12</f>
        <v>-185856</v>
      </c>
      <c r="E13" s="143" t="n">
        <f aca="false">SUM(C13:D13)</f>
        <v>3064625</v>
      </c>
    </row>
    <row r="14" customFormat="false" ht="15" hidden="false" customHeight="false" outlineLevel="0" collapsed="false">
      <c r="A14" s="144" t="s">
        <v>81</v>
      </c>
      <c r="B14" s="144"/>
      <c r="C14" s="145" t="n">
        <f aca="false">SUM(C15+C19)</f>
        <v>2936081</v>
      </c>
      <c r="D14" s="145" t="n">
        <f aca="false">SUM(D15+D19)</f>
        <v>-185856</v>
      </c>
      <c r="E14" s="145" t="n">
        <f aca="false">SUM(C14:D14)</f>
        <v>2750225</v>
      </c>
    </row>
    <row r="15" customFormat="false" ht="15" hidden="false" customHeight="false" outlineLevel="0" collapsed="false">
      <c r="A15" s="128" t="s">
        <v>82</v>
      </c>
      <c r="B15" s="128" t="s">
        <v>83</v>
      </c>
      <c r="C15" s="129" t="n">
        <f aca="false">SUM(C16:C18)</f>
        <v>2547608</v>
      </c>
      <c r="D15" s="129" t="n">
        <f aca="false">SUM(D16:D18)</f>
        <v>-155856</v>
      </c>
      <c r="E15" s="129" t="n">
        <f aca="false">SUM(C15:D15)</f>
        <v>2391752</v>
      </c>
    </row>
    <row r="16" customFormat="false" ht="15" hidden="false" customHeight="false" outlineLevel="0" collapsed="false">
      <c r="A16" s="146" t="s">
        <v>84</v>
      </c>
      <c r="B16" s="146" t="s">
        <v>85</v>
      </c>
      <c r="C16" s="147" t="n">
        <v>1982762</v>
      </c>
      <c r="D16" s="147" t="n">
        <v>-100000</v>
      </c>
      <c r="E16" s="129" t="n">
        <f aca="false">SUM(C16:D16)</f>
        <v>1882762</v>
      </c>
    </row>
    <row r="17" customFormat="false" ht="15" hidden="false" customHeight="false" outlineLevel="0" collapsed="false">
      <c r="A17" s="146" t="s">
        <v>86</v>
      </c>
      <c r="B17" s="146" t="s">
        <v>87</v>
      </c>
      <c r="C17" s="147" t="n">
        <v>240990</v>
      </c>
      <c r="D17" s="147" t="n">
        <v>-32000</v>
      </c>
      <c r="E17" s="129" t="n">
        <f aca="false">SUM(C17:D17)</f>
        <v>208990</v>
      </c>
    </row>
    <row r="18" customFormat="false" ht="15" hidden="false" customHeight="false" outlineLevel="0" collapsed="false">
      <c r="A18" s="146" t="s">
        <v>88</v>
      </c>
      <c r="B18" s="146" t="s">
        <v>89</v>
      </c>
      <c r="C18" s="147" t="n">
        <v>323856</v>
      </c>
      <c r="D18" s="147" t="n">
        <v>-23856</v>
      </c>
      <c r="E18" s="129" t="n">
        <f aca="false">SUM(C18:D18)</f>
        <v>300000</v>
      </c>
    </row>
    <row r="19" customFormat="false" ht="15" hidden="false" customHeight="false" outlineLevel="0" collapsed="false">
      <c r="A19" s="128" t="s">
        <v>90</v>
      </c>
      <c r="B19" s="128" t="s">
        <v>91</v>
      </c>
      <c r="C19" s="129" t="n">
        <f aca="false">SUM(C20:C23)</f>
        <v>388473</v>
      </c>
      <c r="D19" s="129" t="n">
        <f aca="false">SUM(D20:D23)</f>
        <v>-30000</v>
      </c>
      <c r="E19" s="129" t="n">
        <f aca="false">SUM(C19:D19)</f>
        <v>358473</v>
      </c>
    </row>
    <row r="20" customFormat="false" ht="15" hidden="false" customHeight="false" outlineLevel="0" collapsed="false">
      <c r="A20" s="146" t="s">
        <v>92</v>
      </c>
      <c r="B20" s="146" t="s">
        <v>93</v>
      </c>
      <c r="C20" s="147" t="n">
        <v>62520</v>
      </c>
      <c r="D20" s="147" t="n">
        <v>0</v>
      </c>
      <c r="E20" s="129" t="n">
        <f aca="false">SUM(C20:D20)</f>
        <v>62520</v>
      </c>
    </row>
    <row r="21" customFormat="false" ht="15" hidden="false" customHeight="false" outlineLevel="0" collapsed="false">
      <c r="A21" s="146" t="s">
        <v>94</v>
      </c>
      <c r="B21" s="146" t="s">
        <v>95</v>
      </c>
      <c r="C21" s="147" t="n">
        <v>55793</v>
      </c>
      <c r="D21" s="147" t="n">
        <v>0</v>
      </c>
      <c r="E21" s="129" t="n">
        <f aca="false">SUM(C21:D21)</f>
        <v>55793</v>
      </c>
    </row>
    <row r="22" customFormat="false" ht="15" hidden="false" customHeight="false" outlineLevel="0" collapsed="false">
      <c r="A22" s="146" t="s">
        <v>96</v>
      </c>
      <c r="B22" s="146" t="s">
        <v>97</v>
      </c>
      <c r="C22" s="147" t="n">
        <v>255160</v>
      </c>
      <c r="D22" s="147" t="n">
        <v>-25000</v>
      </c>
      <c r="E22" s="129" t="n">
        <f aca="false">SUM(C22:D22)</f>
        <v>230160</v>
      </c>
    </row>
    <row r="23" customFormat="false" ht="15" hidden="false" customHeight="false" outlineLevel="0" collapsed="false">
      <c r="A23" s="146" t="s">
        <v>98</v>
      </c>
      <c r="B23" s="146" t="s">
        <v>99</v>
      </c>
      <c r="C23" s="147" t="n">
        <v>15000</v>
      </c>
      <c r="D23" s="147" t="n">
        <v>-5000</v>
      </c>
      <c r="E23" s="129" t="n">
        <f aca="false">SUM(C23:D23)</f>
        <v>10000</v>
      </c>
    </row>
    <row r="24" customFormat="false" ht="15" hidden="false" customHeight="false" outlineLevel="0" collapsed="false">
      <c r="A24" s="144" t="s">
        <v>100</v>
      </c>
      <c r="B24" s="144"/>
      <c r="C24" s="145" t="n">
        <f aca="false">SUM(C25+C30+C32)</f>
        <v>314400</v>
      </c>
      <c r="D24" s="145" t="n">
        <f aca="false">SUM(D25+D30+D32)</f>
        <v>0</v>
      </c>
      <c r="E24" s="145" t="n">
        <f aca="false">SUM(C24:D24)</f>
        <v>314400</v>
      </c>
    </row>
    <row r="25" customFormat="false" ht="15" hidden="false" customHeight="false" outlineLevel="0" collapsed="false">
      <c r="A25" s="128" t="s">
        <v>90</v>
      </c>
      <c r="B25" s="128" t="s">
        <v>91</v>
      </c>
      <c r="C25" s="129" t="n">
        <f aca="false">SUM(C26:C29)</f>
        <v>292900</v>
      </c>
      <c r="D25" s="129" t="n">
        <f aca="false">SUM(D26:D29)</f>
        <v>0</v>
      </c>
      <c r="E25" s="129" t="n">
        <f aca="false">SUM(C25:D25)</f>
        <v>292900</v>
      </c>
    </row>
    <row r="26" customFormat="false" ht="15" hidden="false" customHeight="false" outlineLevel="0" collapsed="false">
      <c r="A26" s="146" t="s">
        <v>92</v>
      </c>
      <c r="B26" s="146" t="s">
        <v>93</v>
      </c>
      <c r="C26" s="147" t="n">
        <v>11000</v>
      </c>
      <c r="D26" s="147" t="n">
        <v>0</v>
      </c>
      <c r="E26" s="129" t="n">
        <f aca="false">SUM(C26:D26)</f>
        <v>11000</v>
      </c>
    </row>
    <row r="27" customFormat="false" ht="15" hidden="false" customHeight="false" outlineLevel="0" collapsed="false">
      <c r="A27" s="146" t="s">
        <v>94</v>
      </c>
      <c r="B27" s="146" t="s">
        <v>95</v>
      </c>
      <c r="C27" s="147" t="n">
        <v>141000</v>
      </c>
      <c r="D27" s="147" t="n">
        <v>0</v>
      </c>
      <c r="E27" s="129" t="n">
        <f aca="false">SUM(C27:D27)</f>
        <v>141000</v>
      </c>
    </row>
    <row r="28" customFormat="false" ht="15" hidden="false" customHeight="false" outlineLevel="0" collapsed="false">
      <c r="A28" s="146" t="s">
        <v>96</v>
      </c>
      <c r="B28" s="146" t="s">
        <v>97</v>
      </c>
      <c r="C28" s="147" t="n">
        <v>100300</v>
      </c>
      <c r="D28" s="147" t="n">
        <v>0</v>
      </c>
      <c r="E28" s="129" t="n">
        <f aca="false">SUM(C28:D28)</f>
        <v>100300</v>
      </c>
    </row>
    <row r="29" customFormat="false" ht="15" hidden="false" customHeight="false" outlineLevel="0" collapsed="false">
      <c r="A29" s="146" t="s">
        <v>98</v>
      </c>
      <c r="B29" s="146" t="s">
        <v>99</v>
      </c>
      <c r="C29" s="147" t="n">
        <v>40600</v>
      </c>
      <c r="D29" s="147" t="n">
        <v>0</v>
      </c>
      <c r="E29" s="129" t="n">
        <f aca="false">SUM(C29:D29)</f>
        <v>40600</v>
      </c>
    </row>
    <row r="30" customFormat="false" ht="15" hidden="false" customHeight="false" outlineLevel="0" collapsed="false">
      <c r="A30" s="128" t="s">
        <v>101</v>
      </c>
      <c r="B30" s="128" t="s">
        <v>102</v>
      </c>
      <c r="C30" s="129" t="n">
        <f aca="false">SUM(C31)</f>
        <v>4500</v>
      </c>
      <c r="D30" s="129" t="n">
        <f aca="false">SUM(D31)</f>
        <v>0</v>
      </c>
      <c r="E30" s="129" t="n">
        <f aca="false">SUM(C30:D30)</f>
        <v>4500</v>
      </c>
    </row>
    <row r="31" customFormat="false" ht="15" hidden="false" customHeight="false" outlineLevel="0" collapsed="false">
      <c r="A31" s="146" t="s">
        <v>103</v>
      </c>
      <c r="B31" s="146" t="s">
        <v>104</v>
      </c>
      <c r="C31" s="147" t="n">
        <v>4500</v>
      </c>
      <c r="D31" s="147" t="n">
        <v>0</v>
      </c>
      <c r="E31" s="129" t="n">
        <f aca="false">SUM(C31:D31)</f>
        <v>4500</v>
      </c>
    </row>
    <row r="32" customFormat="false" ht="15" hidden="false" customHeight="false" outlineLevel="0" collapsed="false">
      <c r="A32" s="128" t="s">
        <v>105</v>
      </c>
      <c r="B32" s="128" t="s">
        <v>106</v>
      </c>
      <c r="C32" s="129" t="n">
        <f aca="false">SUM(C33)</f>
        <v>17000</v>
      </c>
      <c r="D32" s="129" t="n">
        <f aca="false">SUM(D33)</f>
        <v>0</v>
      </c>
      <c r="E32" s="129" t="n">
        <f aca="false">SUM(C32:D32)</f>
        <v>17000</v>
      </c>
    </row>
    <row r="33" customFormat="false" ht="15" hidden="false" customHeight="false" outlineLevel="0" collapsed="false">
      <c r="A33" s="146" t="s">
        <v>107</v>
      </c>
      <c r="B33" s="146" t="s">
        <v>108</v>
      </c>
      <c r="C33" s="147" t="n">
        <v>17000</v>
      </c>
      <c r="D33" s="147" t="n">
        <v>0</v>
      </c>
      <c r="E33" s="129" t="n">
        <f aca="false">SUM(C33:D33)</f>
        <v>17000</v>
      </c>
    </row>
    <row r="34" customFormat="false" ht="15" hidden="false" customHeight="false" outlineLevel="0" collapsed="false">
      <c r="A34" s="140" t="s">
        <v>109</v>
      </c>
      <c r="B34" s="140"/>
      <c r="C34" s="141" t="n">
        <f aca="false">SUM(C36+C40)</f>
        <v>83470</v>
      </c>
      <c r="D34" s="141" t="n">
        <f aca="false">SUM(D36+D40)</f>
        <v>-1750</v>
      </c>
      <c r="E34" s="141" t="n">
        <f aca="false">SUM(C34:D34)</f>
        <v>81720</v>
      </c>
    </row>
    <row r="35" customFormat="false" ht="15" hidden="false" customHeight="false" outlineLevel="0" collapsed="false">
      <c r="A35" s="142" t="s">
        <v>80</v>
      </c>
      <c r="B35" s="142"/>
      <c r="C35" s="143" t="n">
        <f aca="false">C34</f>
        <v>83470</v>
      </c>
      <c r="D35" s="143" t="n">
        <f aca="false">D34</f>
        <v>-1750</v>
      </c>
      <c r="E35" s="143" t="n">
        <f aca="false">SUM(C35:D35)</f>
        <v>81720</v>
      </c>
    </row>
    <row r="36" customFormat="false" ht="15" hidden="false" customHeight="false" outlineLevel="0" collapsed="false">
      <c r="A36" s="144" t="s">
        <v>81</v>
      </c>
      <c r="B36" s="144"/>
      <c r="C36" s="145" t="n">
        <f aca="false">SUM(C37)</f>
        <v>52470</v>
      </c>
      <c r="D36" s="145" t="n">
        <f aca="false">SUM(D37)</f>
        <v>-1750</v>
      </c>
      <c r="E36" s="145" t="n">
        <f aca="false">SUM(C36:D36)</f>
        <v>50720</v>
      </c>
    </row>
    <row r="37" customFormat="false" ht="15" hidden="false" customHeight="false" outlineLevel="0" collapsed="false">
      <c r="A37" s="128" t="s">
        <v>90</v>
      </c>
      <c r="B37" s="128" t="s">
        <v>91</v>
      </c>
      <c r="C37" s="129" t="n">
        <f aca="false">SUM(C38:C39)</f>
        <v>52470</v>
      </c>
      <c r="D37" s="129" t="n">
        <f aca="false">SUM(D38:D39)</f>
        <v>-1750</v>
      </c>
      <c r="E37" s="129" t="n">
        <f aca="false">SUM(C37:D37)</f>
        <v>50720</v>
      </c>
    </row>
    <row r="38" customFormat="false" ht="15" hidden="false" customHeight="false" outlineLevel="0" collapsed="false">
      <c r="A38" s="146" t="s">
        <v>96</v>
      </c>
      <c r="B38" s="146" t="s">
        <v>97</v>
      </c>
      <c r="C38" s="147" t="n">
        <v>43220</v>
      </c>
      <c r="D38" s="147" t="n">
        <v>0</v>
      </c>
      <c r="E38" s="129" t="n">
        <f aca="false">SUM(C38:D38)</f>
        <v>43220</v>
      </c>
    </row>
    <row r="39" customFormat="false" ht="15" hidden="false" customHeight="false" outlineLevel="0" collapsed="false">
      <c r="A39" s="146" t="s">
        <v>98</v>
      </c>
      <c r="B39" s="146" t="s">
        <v>99</v>
      </c>
      <c r="C39" s="147" t="n">
        <v>9250</v>
      </c>
      <c r="D39" s="147" t="n">
        <v>-1750</v>
      </c>
      <c r="E39" s="129" t="n">
        <f aca="false">SUM(C39:D39)</f>
        <v>7500</v>
      </c>
    </row>
    <row r="40" customFormat="false" ht="15" hidden="false" customHeight="false" outlineLevel="0" collapsed="false">
      <c r="A40" s="144" t="s">
        <v>110</v>
      </c>
      <c r="B40" s="144"/>
      <c r="C40" s="145" t="n">
        <f aca="false">SUM(C41)</f>
        <v>31000</v>
      </c>
      <c r="D40" s="145" t="n">
        <f aca="false">SUM(D41)</f>
        <v>0</v>
      </c>
      <c r="E40" s="145" t="n">
        <f aca="false">SUM(C40:D40)</f>
        <v>31000</v>
      </c>
    </row>
    <row r="41" customFormat="false" ht="15" hidden="false" customHeight="false" outlineLevel="0" collapsed="false">
      <c r="A41" s="128" t="s">
        <v>90</v>
      </c>
      <c r="B41" s="128" t="s">
        <v>91</v>
      </c>
      <c r="C41" s="129" t="n">
        <f aca="false">SUM(C42)</f>
        <v>31000</v>
      </c>
      <c r="D41" s="129" t="n">
        <f aca="false">SUM(D42)</f>
        <v>0</v>
      </c>
      <c r="E41" s="129" t="n">
        <f aca="false">SUM(C41:D41)</f>
        <v>31000</v>
      </c>
    </row>
    <row r="42" customFormat="false" ht="15" hidden="false" customHeight="false" outlineLevel="0" collapsed="false">
      <c r="A42" s="146" t="s">
        <v>96</v>
      </c>
      <c r="B42" s="146" t="s">
        <v>97</v>
      </c>
      <c r="C42" s="147" t="n">
        <v>31000</v>
      </c>
      <c r="D42" s="147" t="n">
        <v>0</v>
      </c>
      <c r="E42" s="147" t="n">
        <f aca="false">SUM(C42:D42)</f>
        <v>31000</v>
      </c>
    </row>
    <row r="43" customFormat="false" ht="15" hidden="false" customHeight="false" outlineLevel="0" collapsed="false">
      <c r="A43" s="128" t="s">
        <v>105</v>
      </c>
      <c r="B43" s="128" t="s">
        <v>106</v>
      </c>
      <c r="C43" s="129" t="n">
        <f aca="false">SUM(C44)</f>
        <v>0</v>
      </c>
      <c r="D43" s="129" t="n">
        <f aca="false">SUM(D44)</f>
        <v>0</v>
      </c>
      <c r="E43" s="129" t="n">
        <f aca="false">SUM(C43:D43)</f>
        <v>0</v>
      </c>
    </row>
    <row r="44" customFormat="false" ht="15" hidden="false" customHeight="false" outlineLevel="0" collapsed="false">
      <c r="A44" s="146" t="s">
        <v>107</v>
      </c>
      <c r="B44" s="146" t="s">
        <v>108</v>
      </c>
      <c r="C44" s="147" t="n">
        <v>0</v>
      </c>
      <c r="D44" s="147" t="n">
        <v>0</v>
      </c>
      <c r="E44" s="147" t="n">
        <f aca="false">SUM(C44:D44)</f>
        <v>0</v>
      </c>
    </row>
    <row r="45" customFormat="false" ht="15" hidden="false" customHeight="false" outlineLevel="0" collapsed="false">
      <c r="A45" s="140" t="s">
        <v>111</v>
      </c>
      <c r="B45" s="140"/>
      <c r="C45" s="141" t="n">
        <f aca="false">SUM(C47+C51)</f>
        <v>338000</v>
      </c>
      <c r="D45" s="141" t="n">
        <f aca="false">SUM(D47+D51)</f>
        <v>0</v>
      </c>
      <c r="E45" s="141" t="n">
        <f aca="false">SUM(C45:D45)</f>
        <v>338000</v>
      </c>
    </row>
    <row r="46" customFormat="false" ht="15" hidden="false" customHeight="false" outlineLevel="0" collapsed="false">
      <c r="A46" s="142" t="s">
        <v>80</v>
      </c>
      <c r="B46" s="142"/>
      <c r="C46" s="143" t="n">
        <f aca="false">C45</f>
        <v>338000</v>
      </c>
      <c r="D46" s="143" t="n">
        <f aca="false">D45</f>
        <v>0</v>
      </c>
      <c r="E46" s="143" t="n">
        <f aca="false">SUM(C46:D46)</f>
        <v>338000</v>
      </c>
    </row>
    <row r="47" customFormat="false" ht="15" hidden="false" customHeight="false" outlineLevel="0" collapsed="false">
      <c r="A47" s="144" t="s">
        <v>81</v>
      </c>
      <c r="B47" s="144"/>
      <c r="C47" s="145" t="n">
        <f aca="false">SUM(C48)</f>
        <v>143000</v>
      </c>
      <c r="D47" s="145" t="n">
        <f aca="false">SUM(D48)</f>
        <v>0</v>
      </c>
      <c r="E47" s="145" t="n">
        <f aca="false">SUM(C47:D47)</f>
        <v>143000</v>
      </c>
    </row>
    <row r="48" customFormat="false" ht="15" hidden="false" customHeight="false" outlineLevel="0" collapsed="false">
      <c r="A48" s="128" t="s">
        <v>105</v>
      </c>
      <c r="B48" s="128" t="s">
        <v>106</v>
      </c>
      <c r="C48" s="129" t="n">
        <f aca="false">SUM(C49:C50)</f>
        <v>143000</v>
      </c>
      <c r="D48" s="129" t="n">
        <f aca="false">SUM(D49:D50)</f>
        <v>0</v>
      </c>
      <c r="E48" s="129" t="n">
        <f aca="false">SUM(C48:D48)</f>
        <v>143000</v>
      </c>
    </row>
    <row r="49" customFormat="false" ht="15" hidden="false" customHeight="false" outlineLevel="0" collapsed="false">
      <c r="A49" s="146" t="s">
        <v>107</v>
      </c>
      <c r="B49" s="146" t="s">
        <v>108</v>
      </c>
      <c r="C49" s="147" t="n">
        <v>23000</v>
      </c>
      <c r="D49" s="147" t="n">
        <v>0</v>
      </c>
      <c r="E49" s="147" t="n">
        <f aca="false">SUM(C49:D49)</f>
        <v>23000</v>
      </c>
    </row>
    <row r="50" customFormat="false" ht="15" hidden="false" customHeight="false" outlineLevel="0" collapsed="false">
      <c r="A50" s="146" t="s">
        <v>112</v>
      </c>
      <c r="B50" s="146" t="s">
        <v>113</v>
      </c>
      <c r="C50" s="147" t="n">
        <v>120000</v>
      </c>
      <c r="D50" s="147" t="n">
        <v>0</v>
      </c>
      <c r="E50" s="147" t="n">
        <f aca="false">SUM(C50:D50)</f>
        <v>120000</v>
      </c>
    </row>
    <row r="51" customFormat="false" ht="15" hidden="false" customHeight="false" outlineLevel="0" collapsed="false">
      <c r="A51" s="144" t="s">
        <v>114</v>
      </c>
      <c r="B51" s="144"/>
      <c r="C51" s="145" t="n">
        <f aca="false">SUM(C52)</f>
        <v>195000</v>
      </c>
      <c r="D51" s="145" t="n">
        <f aca="false">SUM(D52)</f>
        <v>0</v>
      </c>
      <c r="E51" s="145" t="n">
        <f aca="false">SUM(C51:D51)</f>
        <v>195000</v>
      </c>
    </row>
    <row r="52" customFormat="false" ht="15" hidden="false" customHeight="false" outlineLevel="0" collapsed="false">
      <c r="A52" s="128" t="s">
        <v>105</v>
      </c>
      <c r="B52" s="128" t="s">
        <v>106</v>
      </c>
      <c r="C52" s="129" t="n">
        <f aca="false">SUM(C53:C54)</f>
        <v>195000</v>
      </c>
      <c r="D52" s="129" t="n">
        <f aca="false">SUM(D53:D54)</f>
        <v>0</v>
      </c>
      <c r="E52" s="129" t="n">
        <f aca="false">SUM(C52:D52)</f>
        <v>195000</v>
      </c>
    </row>
    <row r="53" customFormat="false" ht="15" hidden="false" customHeight="false" outlineLevel="0" collapsed="false">
      <c r="A53" s="146" t="s">
        <v>107</v>
      </c>
      <c r="B53" s="146" t="s">
        <v>108</v>
      </c>
      <c r="C53" s="147" t="n">
        <v>10000</v>
      </c>
      <c r="D53" s="147" t="n">
        <v>0</v>
      </c>
      <c r="E53" s="147" t="n">
        <f aca="false">SUM(C53:D53)</f>
        <v>10000</v>
      </c>
    </row>
    <row r="54" customFormat="false" ht="15" hidden="false" customHeight="false" outlineLevel="0" collapsed="false">
      <c r="A54" s="146" t="s">
        <v>112</v>
      </c>
      <c r="B54" s="146" t="s">
        <v>113</v>
      </c>
      <c r="C54" s="147" t="n">
        <v>185000</v>
      </c>
      <c r="D54" s="147" t="n">
        <v>0</v>
      </c>
      <c r="E54" s="147" t="n">
        <f aca="false">SUM(C54:D54)</f>
        <v>185000</v>
      </c>
    </row>
  </sheetData>
  <mergeCells count="1">
    <mergeCell ref="B1:E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LibreOffice/6.1.2.1$Windows_X86_64 LibreOffice_project/65905a128db06ba48db947242809d14d3f9a93fe</Applicat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2018-10-07T16:30:31Z</dcterms:created>
  <dc:creator>Sklemencic</dc:creator>
  <dc:description/>
  <dc:language>hr-HR</dc:language>
  <cp:lastModifiedBy>Katarina Pučar</cp:lastModifiedBy>
  <cp:lastPrinted>2020-05-15T13:07:54Z</cp:lastPrinted>
  <dcterms:modified xsi:type="dcterms:W3CDTF">2020-05-19T09:04:03Z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